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Tabellen\Neu_für_KF\"/>
    </mc:Choice>
  </mc:AlternateContent>
  <bookViews>
    <workbookView xWindow="11610" yWindow="15" windowWidth="13335" windowHeight="12945"/>
  </bookViews>
  <sheets>
    <sheet name="Turnier" sheetId="1" r:id="rId1"/>
    <sheet name="Spielplan Für Halle" sheetId="4" r:id="rId2"/>
    <sheet name="Veranstalter" sheetId="2" state="hidden" r:id="rId3"/>
    <sheet name="Vereinskürzel" sheetId="5" state="hidden" r:id="rId4"/>
  </sheets>
  <functionGroups builtInGroupCount="18"/>
  <calcPr calcId="152511" refMode="R1C1"/>
</workbook>
</file>

<file path=xl/calcChain.xml><?xml version="1.0" encoding="utf-8"?>
<calcChain xmlns="http://schemas.openxmlformats.org/spreadsheetml/2006/main">
  <c r="A6" i="4" l="1"/>
  <c r="A5" i="4"/>
  <c r="A4" i="4"/>
  <c r="M13" i="4" s="1"/>
  <c r="A3" i="4"/>
  <c r="M14" i="4" s="1"/>
  <c r="F13" i="4"/>
  <c r="B10" i="4"/>
  <c r="B4" i="5"/>
  <c r="C4" i="5" s="1"/>
  <c r="A4" i="5"/>
  <c r="B3" i="5"/>
  <c r="C3" i="5" s="1"/>
  <c r="A3" i="5"/>
  <c r="A2" i="5"/>
  <c r="B2" i="5" s="1"/>
  <c r="C2" i="5" s="1"/>
  <c r="A1" i="5"/>
  <c r="B1" i="5" s="1"/>
  <c r="C1" i="5" s="1"/>
  <c r="F12" i="4" l="1"/>
  <c r="M9" i="4"/>
  <c r="F10" i="4"/>
  <c r="F11" i="4"/>
  <c r="F14" i="4"/>
  <c r="M12" i="4"/>
  <c r="B14" i="4"/>
  <c r="F9" i="4"/>
  <c r="M11" i="4"/>
  <c r="B12" i="4"/>
  <c r="B11" i="4"/>
  <c r="M10" i="4"/>
  <c r="B9" i="4"/>
  <c r="B13" i="4"/>
  <c r="R8" i="1"/>
  <c r="R17" i="1" l="1"/>
  <c r="S22" i="1" l="1"/>
  <c r="R22" i="1"/>
  <c r="S21" i="1"/>
  <c r="R21" i="1"/>
  <c r="S20" i="1"/>
  <c r="R20" i="1"/>
  <c r="S19" i="1"/>
  <c r="R19" i="1"/>
  <c r="S18" i="1"/>
  <c r="R18" i="1"/>
  <c r="S17" i="1"/>
  <c r="R11" i="1" l="1"/>
  <c r="R10" i="1"/>
  <c r="R9" i="1"/>
  <c r="O20" i="1" l="1"/>
  <c r="O22" i="1"/>
  <c r="P22" i="1"/>
  <c r="P21" i="1"/>
  <c r="K20" i="1"/>
  <c r="K22" i="1"/>
  <c r="N22" i="1"/>
  <c r="K19" i="1"/>
  <c r="O19" i="1"/>
  <c r="K21" i="1"/>
  <c r="O21" i="1"/>
  <c r="B32" i="1" s="1"/>
  <c r="N20" i="1"/>
  <c r="P20" i="1"/>
  <c r="N19" i="1"/>
  <c r="P19" i="1"/>
  <c r="N21" i="1"/>
  <c r="Q19" i="1" l="1"/>
  <c r="Q20" i="1"/>
  <c r="B31" i="1"/>
  <c r="B33" i="1"/>
  <c r="Q21" i="1"/>
  <c r="Q22" i="1"/>
  <c r="B30" i="1"/>
</calcChain>
</file>

<file path=xl/sharedStrings.xml><?xml version="1.0" encoding="utf-8"?>
<sst xmlns="http://schemas.openxmlformats.org/spreadsheetml/2006/main" count="215" uniqueCount="116">
  <si>
    <t>Gruppe A</t>
  </si>
  <si>
    <t>Veranstalter:</t>
  </si>
  <si>
    <t>Datum:</t>
  </si>
  <si>
    <t>Endtabelle Gruppen</t>
  </si>
  <si>
    <t>:</t>
  </si>
  <si>
    <t>Sp+</t>
  </si>
  <si>
    <t>Sp-</t>
  </si>
  <si>
    <t>P</t>
  </si>
  <si>
    <t>Endstand</t>
  </si>
  <si>
    <t>Gruppenspiele:</t>
  </si>
  <si>
    <t>Teilnehmer und Gruppeneinteilung:</t>
  </si>
  <si>
    <t xml:space="preserve">KAT: </t>
  </si>
  <si>
    <t>Schiedsrichter:</t>
  </si>
  <si>
    <t>Spielpunkte</t>
  </si>
  <si>
    <t xml:space="preserve">Gruppe </t>
  </si>
  <si>
    <t>1.</t>
  </si>
  <si>
    <t>2.</t>
  </si>
  <si>
    <t>3.</t>
  </si>
  <si>
    <t>4.</t>
  </si>
  <si>
    <t>Modus:</t>
  </si>
  <si>
    <t>Alle Sätze: Auf 2 Punkte Unterschied</t>
  </si>
  <si>
    <t>Feld</t>
  </si>
  <si>
    <t>Spielpaarung</t>
  </si>
  <si>
    <t>Bad Vöslau</t>
  </si>
  <si>
    <t>Bisamberg</t>
  </si>
  <si>
    <t>Kilb</t>
  </si>
  <si>
    <t>Langenlebarn</t>
  </si>
  <si>
    <t>Oberweiden</t>
  </si>
  <si>
    <t>Pöchlarn</t>
  </si>
  <si>
    <t>Purgstall</t>
  </si>
  <si>
    <t>St. Pölten</t>
  </si>
  <si>
    <t>Ternitz</t>
  </si>
  <si>
    <t>Traiskirchen</t>
  </si>
  <si>
    <t>Waidhofen</t>
  </si>
  <si>
    <t>Waldviertel</t>
  </si>
  <si>
    <t>Ybbs</t>
  </si>
  <si>
    <t>Zwettl</t>
  </si>
  <si>
    <t>APU</t>
  </si>
  <si>
    <t>ATT</t>
  </si>
  <si>
    <t>Groß-Siegharts</t>
  </si>
  <si>
    <t>GSH</t>
  </si>
  <si>
    <t>JBV</t>
  </si>
  <si>
    <t>Mank</t>
  </si>
  <si>
    <t>MAN</t>
  </si>
  <si>
    <t>NLG</t>
  </si>
  <si>
    <t>Purkersdorf</t>
  </si>
  <si>
    <t>PKD</t>
  </si>
  <si>
    <t>Perchtoldsdorf</t>
  </si>
  <si>
    <t>PTD</t>
  </si>
  <si>
    <t>Schwechat</t>
  </si>
  <si>
    <t>SSS</t>
  </si>
  <si>
    <t>Aschbach</t>
  </si>
  <si>
    <t>UBA</t>
  </si>
  <si>
    <t>UBI</t>
  </si>
  <si>
    <t>Böheimkirchen</t>
  </si>
  <si>
    <t>UBÖ</t>
  </si>
  <si>
    <t>Eschenau</t>
  </si>
  <si>
    <t>UES</t>
  </si>
  <si>
    <t>Hollabrunn</t>
  </si>
  <si>
    <t>UHB</t>
  </si>
  <si>
    <t>ULL</t>
  </si>
  <si>
    <t>Melk</t>
  </si>
  <si>
    <t>UME</t>
  </si>
  <si>
    <t>UOW</t>
  </si>
  <si>
    <t>USP</t>
  </si>
  <si>
    <t>Südstadt</t>
  </si>
  <si>
    <t>USS</t>
  </si>
  <si>
    <t>Wr. Neustadt</t>
  </si>
  <si>
    <t>UWN</t>
  </si>
  <si>
    <t>UWY</t>
  </si>
  <si>
    <t>UYB</t>
  </si>
  <si>
    <t>UZW</t>
  </si>
  <si>
    <t>Amstetten</t>
  </si>
  <si>
    <t>VCA</t>
  </si>
  <si>
    <t>VCT</t>
  </si>
  <si>
    <t>VOR</t>
  </si>
  <si>
    <t>Diff.</t>
  </si>
  <si>
    <t>Freilos</t>
  </si>
  <si>
    <t>FRL</t>
  </si>
  <si>
    <t>SMS</t>
  </si>
  <si>
    <t>männlich</t>
  </si>
  <si>
    <t>weiblich</t>
  </si>
  <si>
    <t>mix</t>
  </si>
  <si>
    <t>LK1</t>
  </si>
  <si>
    <t>LK2</t>
  </si>
  <si>
    <t>m</t>
  </si>
  <si>
    <t>w</t>
  </si>
  <si>
    <t>x</t>
  </si>
  <si>
    <t>U11x</t>
  </si>
  <si>
    <t>U12x</t>
  </si>
  <si>
    <t>U13w</t>
  </si>
  <si>
    <t>U13m</t>
  </si>
  <si>
    <t>Bewerb:</t>
  </si>
  <si>
    <t>LK1&amp;2</t>
  </si>
  <si>
    <t>Schottwien</t>
  </si>
  <si>
    <t>BSW</t>
  </si>
  <si>
    <t>URW</t>
  </si>
  <si>
    <t>Purkersdorf BRG</t>
  </si>
  <si>
    <t>GPD</t>
  </si>
  <si>
    <t>Nibelungengau</t>
  </si>
  <si>
    <t>SMS Scheibbs</t>
  </si>
  <si>
    <t>NÖ Sokol</t>
  </si>
  <si>
    <t>SVS</t>
  </si>
  <si>
    <t>Groß-Enzersdorf</t>
  </si>
  <si>
    <t>VCG</t>
  </si>
  <si>
    <t>U11 / U12 jeweils 2 Sätze bis 20 / U19/U17/15/U13 - 2 Sätze bis 25</t>
  </si>
  <si>
    <t>Kleinfeld- /Großfeldturniere</t>
  </si>
  <si>
    <t>U15m</t>
  </si>
  <si>
    <t>U17m</t>
  </si>
  <si>
    <t>U19m</t>
  </si>
  <si>
    <t>Hotvolleys</t>
  </si>
  <si>
    <t>HOT</t>
  </si>
  <si>
    <t>Sokol</t>
  </si>
  <si>
    <t>SOK</t>
  </si>
  <si>
    <t>VV Döbling</t>
  </si>
  <si>
    <t>DÖB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</si>
</sst>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[Red]\-0\ "/>
    <numFmt numFmtId="165" formatCode="[$-C07]dddd\,\ dd/\ mmmm\ yyyy;@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sz val="16"/>
      <color rgb="FF000000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0" fontId="6" fillId="0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Protection="1"/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1" fillId="0" borderId="0" xfId="0" applyFont="1" applyProtection="1"/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Protection="1"/>
    <xf numFmtId="0" fontId="3" fillId="0" borderId="0" xfId="0" applyFont="1" applyBorder="1" applyProtection="1"/>
    <xf numFmtId="0" fontId="2" fillId="0" borderId="0" xfId="0" applyFont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2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/>
    <xf numFmtId="164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164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0" xfId="0" applyFont="1" applyFill="1" applyProtection="1"/>
    <xf numFmtId="0" fontId="0" fillId="2" borderId="0" xfId="0" applyFill="1" applyProtection="1"/>
    <xf numFmtId="0" fontId="1" fillId="2" borderId="2" xfId="0" applyFont="1" applyFill="1" applyBorder="1" applyProtection="1"/>
    <xf numFmtId="0" fontId="4" fillId="2" borderId="0" xfId="0" applyFont="1" applyFill="1" applyProtection="1"/>
    <xf numFmtId="0" fontId="4" fillId="2" borderId="2" xfId="0" applyFont="1" applyFill="1" applyBorder="1" applyProtection="1"/>
    <xf numFmtId="0" fontId="1" fillId="0" borderId="0" xfId="0" applyFont="1" applyFill="1" applyProtection="1"/>
    <xf numFmtId="0" fontId="1" fillId="2" borderId="0" xfId="0" applyFont="1" applyFill="1" applyBorder="1" applyProtection="1"/>
    <xf numFmtId="0" fontId="2" fillId="0" borderId="0" xfId="0" applyFont="1" applyBorder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0" xfId="0" applyFont="1"/>
    <xf numFmtId="0" fontId="3" fillId="0" borderId="0" xfId="0" applyFont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vertical="center"/>
    </xf>
    <xf numFmtId="0" fontId="2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165" fontId="8" fillId="4" borderId="7" xfId="0" applyNumberFormat="1" applyFont="1" applyFill="1" applyBorder="1" applyAlignment="1" applyProtection="1">
      <alignment horizontal="center" vertical="center"/>
    </xf>
    <xf numFmtId="166" fontId="8" fillId="2" borderId="7" xfId="0" applyNumberFormat="1" applyFont="1" applyFill="1" applyBorder="1" applyAlignment="1" applyProtection="1">
      <alignment horizontal="left" vertical="center"/>
    </xf>
    <xf numFmtId="165" fontId="8" fillId="2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19050</xdr:rowOff>
        </xdr:from>
        <xdr:to>
          <xdr:col>5</xdr:col>
          <xdr:colOff>142875</xdr:colOff>
          <xdr:row>44</xdr:row>
          <xdr:rowOff>161925</xdr:rowOff>
        </xdr:to>
        <xdr:sp macro="" textlink="">
          <xdr:nvSpPr>
            <xdr:cNvPr id="2050" name="Button 2" descr="PDF erzeugen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AT" sz="1600" b="0" i="0" u="none" strike="noStrike" baseline="0">
                  <a:solidFill>
                    <a:srgbClr val="000000"/>
                  </a:solidFill>
                  <a:latin typeface="Arial Black"/>
                </a:rPr>
                <a:t>PDF erzeugen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40</xdr:row>
          <xdr:rowOff>9525</xdr:rowOff>
        </xdr:from>
        <xdr:to>
          <xdr:col>16</xdr:col>
          <xdr:colOff>133350</xdr:colOff>
          <xdr:row>44</xdr:row>
          <xdr:rowOff>152400</xdr:rowOff>
        </xdr:to>
        <xdr:sp macro="" textlink="">
          <xdr:nvSpPr>
            <xdr:cNvPr id="2053" name="Button 5" descr="PDF erzeugen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AT" sz="1600" b="0" i="0" u="none" strike="noStrike" baseline="0">
                  <a:solidFill>
                    <a:srgbClr val="000000"/>
                  </a:solidFill>
                  <a:latin typeface="Arial Black"/>
                </a:rPr>
                <a:t>Excel erzeugen</a:t>
              </a:r>
            </a:p>
          </xdr:txBody>
        </xdr:sp>
        <xdr:clientData fPrintsWithSheet="0"/>
      </xdr:twoCellAnchor>
    </mc:Choice>
    <mc:Fallback/>
  </mc:AlternateContent>
  <xdr:oneCellAnchor>
    <xdr:from>
      <xdr:col>2</xdr:col>
      <xdr:colOff>504264</xdr:colOff>
      <xdr:row>42</xdr:row>
      <xdr:rowOff>168088</xdr:rowOff>
    </xdr:from>
    <xdr:ext cx="184731" cy="264560"/>
    <xdr:sp macro="" textlink="">
      <xdr:nvSpPr>
        <xdr:cNvPr id="2" name="Textfeld 1"/>
        <xdr:cNvSpPr txBox="1"/>
      </xdr:nvSpPr>
      <xdr:spPr>
        <a:xfrm>
          <a:off x="1389529" y="840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G66"/>
  <sheetViews>
    <sheetView tabSelected="1" zoomScale="85" zoomScaleNormal="85" workbookViewId="0">
      <selection activeCell="F17" sqref="F17"/>
    </sheetView>
  </sheetViews>
  <sheetFormatPr baseColWidth="10" defaultRowHeight="14.25" x14ac:dyDescent="0.2"/>
  <cols>
    <col min="1" max="1" width="5.42578125" style="30" customWidth="1"/>
    <col min="2" max="2" width="7.85546875" style="30" customWidth="1"/>
    <col min="3" max="3" width="10.42578125" style="30" customWidth="1"/>
    <col min="4" max="4" width="7.85546875" style="30" customWidth="1"/>
    <col min="5" max="5" width="9.42578125" style="30" customWidth="1"/>
    <col min="6" max="6" width="4.28515625" style="30" customWidth="1"/>
    <col min="7" max="7" width="3.5703125" style="30" customWidth="1"/>
    <col min="8" max="8" width="4.28515625" style="30" customWidth="1"/>
    <col min="9" max="9" width="3.85546875" style="30" customWidth="1"/>
    <col min="10" max="12" width="4.42578125" style="30" customWidth="1"/>
    <col min="13" max="13" width="6.85546875" style="30" customWidth="1"/>
    <col min="14" max="14" width="5.42578125" style="30" customWidth="1"/>
    <col min="15" max="16" width="5.85546875" style="30" customWidth="1"/>
    <col min="17" max="17" width="8" style="30" customWidth="1"/>
    <col min="18" max="18" width="7.28515625" style="72" hidden="1" customWidth="1"/>
    <col min="19" max="19" width="11" style="72" hidden="1" customWidth="1"/>
    <col min="20" max="22" width="7.28515625" style="72" hidden="1" customWidth="1"/>
    <col min="23" max="23" width="10" style="72" hidden="1" customWidth="1"/>
    <col min="24" max="24" width="7.28515625" style="72" hidden="1" customWidth="1"/>
    <col min="25" max="25" width="7.28515625" style="74" hidden="1" customWidth="1"/>
    <col min="26" max="31" width="7.28515625" style="72" hidden="1" customWidth="1"/>
    <col min="32" max="33" width="7.28515625" style="30" customWidth="1"/>
    <col min="34" max="37" width="12.140625" style="30" customWidth="1"/>
    <col min="38" max="54" width="14.42578125" style="30" customWidth="1"/>
    <col min="55" max="16384" width="11.42578125" style="30"/>
  </cols>
  <sheetData>
    <row r="1" spans="1:33" ht="33" customHeight="1" x14ac:dyDescent="0.25">
      <c r="A1" s="105" t="s">
        <v>106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S1" s="73"/>
    </row>
    <row r="2" spans="1:33" s="27" customFormat="1" ht="25.5" customHeight="1" x14ac:dyDescent="0.2">
      <c r="A2" s="107" t="s">
        <v>1</v>
      </c>
      <c r="B2" s="107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75"/>
      <c r="S2" s="75"/>
      <c r="T2" s="75"/>
      <c r="U2" s="75"/>
      <c r="V2" s="75"/>
      <c r="W2" s="75"/>
      <c r="X2" s="75"/>
      <c r="Y2" s="76"/>
      <c r="Z2" s="75"/>
      <c r="AA2" s="75"/>
      <c r="AB2" s="75"/>
      <c r="AC2" s="75"/>
      <c r="AD2" s="75"/>
      <c r="AE2" s="75"/>
    </row>
    <row r="3" spans="1:33" s="27" customFormat="1" ht="25.5" customHeight="1" x14ac:dyDescent="0.2">
      <c r="A3" s="107" t="s">
        <v>2</v>
      </c>
      <c r="B3" s="107"/>
      <c r="C3" s="107"/>
      <c r="D3" s="110"/>
      <c r="E3" s="110"/>
      <c r="F3" s="109" t="s">
        <v>92</v>
      </c>
      <c r="G3" s="109"/>
      <c r="H3" s="109"/>
      <c r="I3" s="109"/>
      <c r="J3" s="111"/>
      <c r="K3" s="111"/>
      <c r="L3" s="112" t="s">
        <v>11</v>
      </c>
      <c r="M3" s="112"/>
      <c r="N3" s="112"/>
      <c r="O3" s="106"/>
      <c r="P3" s="106"/>
      <c r="Q3" s="106"/>
      <c r="R3" s="75"/>
      <c r="S3" s="75"/>
      <c r="T3" s="75"/>
      <c r="U3" s="75"/>
      <c r="V3" s="75"/>
      <c r="W3" s="75"/>
      <c r="X3" s="75"/>
      <c r="Y3" s="76"/>
      <c r="Z3" s="75"/>
      <c r="AA3" s="75"/>
      <c r="AB3" s="75"/>
      <c r="AC3" s="75"/>
      <c r="AD3" s="75"/>
      <c r="AE3" s="75"/>
    </row>
    <row r="4" spans="1:33" ht="18" customHeight="1" x14ac:dyDescent="0.2">
      <c r="A4" s="28" t="s">
        <v>19</v>
      </c>
      <c r="B4" s="29"/>
      <c r="C4" s="94" t="s">
        <v>105</v>
      </c>
      <c r="D4" s="95"/>
      <c r="E4" s="95"/>
      <c r="F4" s="95"/>
      <c r="G4" s="95"/>
      <c r="H4" s="95"/>
      <c r="I4" s="95"/>
      <c r="J4" s="95"/>
      <c r="K4" s="95"/>
      <c r="L4" s="95"/>
      <c r="M4" s="96"/>
      <c r="N4" s="91"/>
      <c r="O4" s="92"/>
      <c r="P4" s="92"/>
      <c r="Q4" s="93"/>
    </row>
    <row r="5" spans="1:33" ht="18" customHeight="1" x14ac:dyDescent="0.25">
      <c r="A5" s="31"/>
      <c r="B5" s="32"/>
      <c r="C5" s="97" t="s">
        <v>20</v>
      </c>
      <c r="D5" s="98"/>
      <c r="E5" s="98"/>
      <c r="F5" s="98"/>
      <c r="G5" s="99"/>
      <c r="H5" s="88"/>
      <c r="I5" s="33"/>
      <c r="J5" s="33"/>
      <c r="K5" s="33"/>
      <c r="L5" s="33"/>
      <c r="M5" s="89"/>
      <c r="N5" s="89"/>
      <c r="O5" s="89"/>
      <c r="P5" s="89"/>
      <c r="Q5" s="90"/>
    </row>
    <row r="6" spans="1:33" ht="15.75" customHeight="1" x14ac:dyDescent="0.25">
      <c r="A6" s="34"/>
      <c r="B6" s="35"/>
      <c r="C6" s="36"/>
      <c r="D6" s="36"/>
      <c r="E6" s="37"/>
      <c r="F6" s="37"/>
      <c r="K6" s="37"/>
    </row>
    <row r="7" spans="1:33" ht="15" x14ac:dyDescent="0.25">
      <c r="A7" s="103"/>
      <c r="B7" s="103"/>
      <c r="C7" s="103"/>
      <c r="D7" s="103"/>
      <c r="K7" s="38"/>
      <c r="L7" s="38"/>
      <c r="M7" s="38"/>
      <c r="N7" s="38"/>
      <c r="O7" s="38"/>
      <c r="P7" s="38"/>
      <c r="Q7" s="38"/>
      <c r="S7" s="72" t="s">
        <v>0</v>
      </c>
    </row>
    <row r="8" spans="1:33" x14ac:dyDescent="0.2">
      <c r="A8" s="102"/>
      <c r="B8" s="102"/>
      <c r="C8" s="102"/>
      <c r="D8" s="102"/>
      <c r="K8" s="39"/>
      <c r="L8" s="39"/>
      <c r="M8" s="39"/>
      <c r="N8" s="39"/>
      <c r="O8" s="39"/>
      <c r="P8" s="39"/>
      <c r="Q8" s="39"/>
      <c r="R8" s="72">
        <f>IF(W8&gt;W11,1,0)+IF(W8&gt;W10,1,0)+IF(W8&gt;W9,1,0)</f>
        <v>0</v>
      </c>
      <c r="X8" s="72">
        <v>4</v>
      </c>
    </row>
    <row r="9" spans="1:33" x14ac:dyDescent="0.2">
      <c r="A9" s="102"/>
      <c r="B9" s="102"/>
      <c r="C9" s="102"/>
      <c r="D9" s="102"/>
      <c r="K9" s="39"/>
      <c r="L9" s="39"/>
      <c r="M9" s="39"/>
      <c r="N9" s="39"/>
      <c r="O9" s="39"/>
      <c r="P9" s="39"/>
      <c r="Q9" s="39"/>
      <c r="R9" s="72">
        <f>IF(W9&gt;W8,1,0)+IF(W9&gt;W11,1,0)+IF(W9&gt;W10,1,0)</f>
        <v>0</v>
      </c>
      <c r="X9" s="72">
        <v>3</v>
      </c>
    </row>
    <row r="10" spans="1:33" x14ac:dyDescent="0.2">
      <c r="A10" s="102"/>
      <c r="B10" s="102"/>
      <c r="C10" s="102"/>
      <c r="D10" s="102"/>
      <c r="K10" s="39"/>
      <c r="L10" s="39"/>
      <c r="M10" s="39"/>
      <c r="N10" s="39"/>
      <c r="O10" s="39"/>
      <c r="P10" s="39"/>
      <c r="Q10" s="39"/>
      <c r="R10" s="72">
        <f>IF(W10&gt;W8,1,0)+IF(W10&gt;W9,1,0)+IF(W10&gt;W11,1,0)</f>
        <v>0</v>
      </c>
      <c r="X10" s="72">
        <v>2</v>
      </c>
    </row>
    <row r="11" spans="1:33" x14ac:dyDescent="0.2">
      <c r="A11" s="102"/>
      <c r="B11" s="102"/>
      <c r="C11" s="102"/>
      <c r="D11" s="102"/>
      <c r="K11" s="39"/>
      <c r="L11" s="39"/>
      <c r="M11" s="39"/>
      <c r="N11" s="39"/>
      <c r="O11" s="39"/>
      <c r="P11" s="39"/>
      <c r="Q11" s="39"/>
      <c r="R11" s="72">
        <f>IF(W11&gt;W9,1,0)+IF(W11&gt;W10,1,0)+IF(W11&gt;W8,1,0)</f>
        <v>0</v>
      </c>
      <c r="X11" s="72">
        <v>1</v>
      </c>
      <c r="AG11" s="77"/>
    </row>
    <row r="12" spans="1:33" x14ac:dyDescent="0.2">
      <c r="A12" s="61"/>
      <c r="B12" s="61"/>
      <c r="C12" s="61"/>
      <c r="D12" s="61"/>
      <c r="K12" s="40"/>
      <c r="L12" s="40"/>
      <c r="M12" s="40"/>
      <c r="N12" s="40"/>
      <c r="O12" s="40"/>
      <c r="P12" s="40"/>
      <c r="Q12" s="40"/>
    </row>
    <row r="13" spans="1:33" x14ac:dyDescent="0.2">
      <c r="A13" s="41"/>
      <c r="B13" s="41"/>
      <c r="C13" s="41"/>
      <c r="D13" s="41"/>
      <c r="K13" s="42"/>
      <c r="L13" s="42"/>
      <c r="M13" s="42"/>
      <c r="N13" s="42"/>
      <c r="O13" s="42"/>
      <c r="P13" s="42"/>
      <c r="Q13" s="42"/>
    </row>
    <row r="14" spans="1:33" x14ac:dyDescent="0.2">
      <c r="A14" s="41"/>
      <c r="B14" s="41"/>
      <c r="C14" s="41"/>
      <c r="D14" s="41"/>
      <c r="K14" s="41"/>
      <c r="L14" s="41"/>
      <c r="M14" s="41"/>
      <c r="N14" s="41"/>
    </row>
    <row r="15" spans="1:33" ht="15" x14ac:dyDescent="0.25">
      <c r="A15" s="43" t="s">
        <v>9</v>
      </c>
      <c r="K15" s="43" t="s">
        <v>3</v>
      </c>
    </row>
    <row r="16" spans="1:33" x14ac:dyDescent="0.2">
      <c r="A16" s="44" t="s">
        <v>21</v>
      </c>
      <c r="B16" s="30" t="s">
        <v>22</v>
      </c>
      <c r="G16" s="45" t="s">
        <v>13</v>
      </c>
    </row>
    <row r="17" spans="1:19" ht="15" x14ac:dyDescent="0.2">
      <c r="A17" s="84">
        <v>1</v>
      </c>
      <c r="B17" s="102"/>
      <c r="C17" s="102"/>
      <c r="D17" s="102"/>
      <c r="E17" s="102"/>
      <c r="F17" s="25"/>
      <c r="G17" s="26" t="s">
        <v>4</v>
      </c>
      <c r="H17" s="25"/>
      <c r="I17" s="47"/>
      <c r="R17" s="72">
        <f>IF(F17=0,0,IF(F17&gt;H17,2,IF(F17&lt;H17,0,1)))</f>
        <v>0</v>
      </c>
      <c r="S17" s="72">
        <f t="shared" ref="S17:S22" si="0">IF(H17=0,0,IF(H17&gt;F17,2,IF(H17&lt;F17,0,1)))</f>
        <v>0</v>
      </c>
    </row>
    <row r="18" spans="1:19" ht="15" x14ac:dyDescent="0.25">
      <c r="A18" s="84">
        <v>1</v>
      </c>
      <c r="B18" s="102"/>
      <c r="C18" s="102"/>
      <c r="D18" s="102"/>
      <c r="E18" s="102"/>
      <c r="F18" s="25"/>
      <c r="G18" s="26" t="s">
        <v>4</v>
      </c>
      <c r="H18" s="25"/>
      <c r="I18" s="47"/>
      <c r="K18" s="35" t="s">
        <v>14</v>
      </c>
      <c r="M18" s="37"/>
      <c r="N18" s="48" t="s">
        <v>7</v>
      </c>
      <c r="O18" s="44" t="s">
        <v>5</v>
      </c>
      <c r="P18" s="44" t="s">
        <v>6</v>
      </c>
      <c r="Q18" s="44" t="s">
        <v>76</v>
      </c>
      <c r="R18" s="72">
        <f t="shared" ref="R18:R22" si="1">IF(F18=0,0,IF(F18&gt;H18,2,IF(F18&lt;H18,0,1)))</f>
        <v>0</v>
      </c>
      <c r="S18" s="72">
        <f t="shared" si="0"/>
        <v>0</v>
      </c>
    </row>
    <row r="19" spans="1:19" ht="15" x14ac:dyDescent="0.2">
      <c r="A19" s="84">
        <v>1</v>
      </c>
      <c r="B19" s="102"/>
      <c r="C19" s="102"/>
      <c r="D19" s="102"/>
      <c r="E19" s="102"/>
      <c r="F19" s="25"/>
      <c r="G19" s="26" t="s">
        <v>4</v>
      </c>
      <c r="H19" s="25"/>
      <c r="I19" s="47"/>
      <c r="J19" s="84">
        <v>1</v>
      </c>
      <c r="K19" s="100">
        <f>IFERROR(VLOOKUP(3,$R$8:$X$11,2,FALSE),S8)</f>
        <v>0</v>
      </c>
      <c r="L19" s="100"/>
      <c r="M19" s="100"/>
      <c r="N19" s="85">
        <f>IFERROR(VLOOKUP(3,$R$8:$W$11,3,FALSE),T8)</f>
        <v>0</v>
      </c>
      <c r="O19" s="86">
        <f>IFERROR(VLOOKUP(3,$R$8:$W$11,4,FALSE),U8)</f>
        <v>0</v>
      </c>
      <c r="P19" s="86">
        <f>IFERROR(VLOOKUP(3,$R$8:$W$11,5,FALSE),V8)</f>
        <v>0</v>
      </c>
      <c r="Q19" s="87">
        <f>O19-P19</f>
        <v>0</v>
      </c>
      <c r="R19" s="72">
        <f t="shared" si="1"/>
        <v>0</v>
      </c>
      <c r="S19" s="72">
        <f t="shared" si="0"/>
        <v>0</v>
      </c>
    </row>
    <row r="20" spans="1:19" ht="15" x14ac:dyDescent="0.2">
      <c r="A20" s="84">
        <v>1</v>
      </c>
      <c r="B20" s="102"/>
      <c r="C20" s="102"/>
      <c r="D20" s="102"/>
      <c r="E20" s="102"/>
      <c r="F20" s="25"/>
      <c r="G20" s="26" t="s">
        <v>4</v>
      </c>
      <c r="H20" s="25"/>
      <c r="I20" s="47"/>
      <c r="J20" s="84">
        <v>2</v>
      </c>
      <c r="K20" s="100">
        <f>IFERROR(VLOOKUP(2,$R$8:$X$11,2,FALSE),S9)</f>
        <v>0</v>
      </c>
      <c r="L20" s="100"/>
      <c r="M20" s="100"/>
      <c r="N20" s="85">
        <f>IFERROR(VLOOKUP(2,$R$8:$W$11,3,FALSE),T9)</f>
        <v>0</v>
      </c>
      <c r="O20" s="86">
        <f>IFERROR(VLOOKUP(2,$R$8:$W$11,4,FALSE),U9)</f>
        <v>0</v>
      </c>
      <c r="P20" s="86">
        <f>IFERROR(VLOOKUP(2,$R$8:$W$11,5,FALSE),V9)</f>
        <v>0</v>
      </c>
      <c r="Q20" s="87">
        <f>O20-P20</f>
        <v>0</v>
      </c>
      <c r="R20" s="72">
        <f t="shared" si="1"/>
        <v>0</v>
      </c>
      <c r="S20" s="72">
        <f t="shared" si="0"/>
        <v>0</v>
      </c>
    </row>
    <row r="21" spans="1:19" ht="15" x14ac:dyDescent="0.2">
      <c r="A21" s="84">
        <v>1</v>
      </c>
      <c r="B21" s="102"/>
      <c r="C21" s="102"/>
      <c r="D21" s="102"/>
      <c r="E21" s="102"/>
      <c r="F21" s="25"/>
      <c r="G21" s="26" t="s">
        <v>4</v>
      </c>
      <c r="H21" s="25"/>
      <c r="I21" s="47"/>
      <c r="J21" s="84">
        <v>3</v>
      </c>
      <c r="K21" s="100">
        <f>IFERROR(VLOOKUP(1,$R$8:$X$11,2,FALSE),S10)</f>
        <v>0</v>
      </c>
      <c r="L21" s="100"/>
      <c r="M21" s="100"/>
      <c r="N21" s="85">
        <f>IFERROR(VLOOKUP(1,$R$8:$W$11,3,FALSE),T10)</f>
        <v>0</v>
      </c>
      <c r="O21" s="86">
        <f>IFERROR(VLOOKUP(1,$R$8:$W$11,4,FALSE),U10)</f>
        <v>0</v>
      </c>
      <c r="P21" s="86">
        <f>IFERROR(VLOOKUP(1,$R$8:$W$11,5,FALSE),V10)</f>
        <v>0</v>
      </c>
      <c r="Q21" s="87">
        <f>O21-P21</f>
        <v>0</v>
      </c>
      <c r="R21" s="72">
        <f t="shared" si="1"/>
        <v>0</v>
      </c>
      <c r="S21" s="72">
        <f t="shared" si="0"/>
        <v>0</v>
      </c>
    </row>
    <row r="22" spans="1:19" ht="15" x14ac:dyDescent="0.2">
      <c r="A22" s="84">
        <v>1</v>
      </c>
      <c r="B22" s="102"/>
      <c r="C22" s="102"/>
      <c r="D22" s="102"/>
      <c r="E22" s="102"/>
      <c r="F22" s="25"/>
      <c r="G22" s="26" t="s">
        <v>4</v>
      </c>
      <c r="H22" s="25"/>
      <c r="I22" s="47"/>
      <c r="J22" s="84">
        <v>4</v>
      </c>
      <c r="K22" s="100">
        <f>IFERROR(VLOOKUP(0,$R$8:$X$11,2,FALSE),S11)</f>
        <v>0</v>
      </c>
      <c r="L22" s="100"/>
      <c r="M22" s="100"/>
      <c r="N22" s="85">
        <f>IFERROR(VLOOKUP(0,$R$8:$W$11,3,FALSE),T11)</f>
        <v>0</v>
      </c>
      <c r="O22" s="86">
        <f>IFERROR(VLOOKUP(0,$R$8:$W$11,4,FALSE),U11)</f>
        <v>0</v>
      </c>
      <c r="P22" s="86">
        <f>IFERROR(VLOOKUP(0,$R$8:$W$11,5,FALSE),V11)</f>
        <v>0</v>
      </c>
      <c r="Q22" s="87">
        <f>O22-P22</f>
        <v>0</v>
      </c>
      <c r="R22" s="72">
        <f t="shared" si="1"/>
        <v>0</v>
      </c>
      <c r="S22" s="72">
        <f t="shared" si="0"/>
        <v>0</v>
      </c>
    </row>
    <row r="23" spans="1:19" ht="15" x14ac:dyDescent="0.25">
      <c r="A23" s="65"/>
      <c r="B23" s="65"/>
      <c r="C23" s="65"/>
      <c r="D23" s="65"/>
      <c r="E23" s="65"/>
      <c r="F23" s="65"/>
      <c r="G23" s="66"/>
      <c r="H23" s="65"/>
      <c r="I23" s="47"/>
      <c r="J23" s="62"/>
      <c r="K23" s="61"/>
      <c r="L23" s="61"/>
      <c r="M23" s="61"/>
      <c r="N23" s="63"/>
      <c r="O23" s="61"/>
      <c r="P23" s="61"/>
      <c r="Q23" s="64"/>
    </row>
    <row r="24" spans="1:19" ht="15" x14ac:dyDescent="0.25">
      <c r="A24" s="65"/>
      <c r="B24" s="65"/>
      <c r="C24" s="65"/>
      <c r="D24" s="65"/>
      <c r="E24" s="65"/>
      <c r="F24" s="65"/>
      <c r="G24" s="66"/>
      <c r="H24" s="65"/>
      <c r="I24" s="47"/>
      <c r="J24" s="50"/>
      <c r="K24" s="36"/>
      <c r="L24" s="37"/>
      <c r="M24" s="37"/>
      <c r="N24" s="48"/>
      <c r="O24" s="48"/>
      <c r="P24" s="48"/>
      <c r="Q24" s="48"/>
    </row>
    <row r="25" spans="1:19" ht="15" x14ac:dyDescent="0.25">
      <c r="A25" s="65"/>
      <c r="B25" s="65"/>
      <c r="C25" s="65"/>
      <c r="D25" s="65"/>
      <c r="E25" s="65"/>
      <c r="F25" s="65"/>
      <c r="G25" s="66"/>
      <c r="H25" s="65"/>
      <c r="I25" s="47"/>
      <c r="J25" s="50"/>
      <c r="K25" s="39"/>
      <c r="L25" s="39"/>
      <c r="M25" s="39"/>
      <c r="N25" s="51"/>
      <c r="O25" s="39"/>
      <c r="P25" s="39"/>
      <c r="Q25" s="52"/>
    </row>
    <row r="26" spans="1:19" ht="15" x14ac:dyDescent="0.25">
      <c r="A26" s="65"/>
      <c r="B26" s="65"/>
      <c r="C26" s="65"/>
      <c r="D26" s="65"/>
      <c r="E26" s="65"/>
      <c r="F26" s="65"/>
      <c r="G26" s="66"/>
      <c r="H26" s="65"/>
      <c r="I26" s="47"/>
      <c r="J26" s="37"/>
      <c r="K26" s="36"/>
      <c r="L26" s="37"/>
      <c r="M26" s="37"/>
      <c r="N26" s="48"/>
      <c r="O26" s="48"/>
      <c r="P26" s="48"/>
      <c r="Q26" s="48"/>
    </row>
    <row r="27" spans="1:19" ht="15" x14ac:dyDescent="0.25">
      <c r="A27" s="47"/>
      <c r="B27" s="60"/>
      <c r="C27" s="60"/>
      <c r="D27" s="60"/>
      <c r="E27" s="60"/>
      <c r="F27" s="47"/>
      <c r="G27" s="49"/>
      <c r="H27" s="47"/>
      <c r="I27" s="47"/>
      <c r="J27" s="50"/>
      <c r="K27" s="40"/>
      <c r="L27" s="40"/>
      <c r="M27" s="40"/>
      <c r="N27" s="51"/>
      <c r="O27" s="39"/>
      <c r="P27" s="39"/>
      <c r="Q27" s="52"/>
    </row>
    <row r="28" spans="1:19" ht="15" x14ac:dyDescent="0.25">
      <c r="A28" s="47"/>
      <c r="B28" s="104" t="s">
        <v>8</v>
      </c>
      <c r="C28" s="104"/>
      <c r="D28" s="42"/>
      <c r="E28" s="42"/>
      <c r="F28" s="48"/>
      <c r="G28" s="53"/>
      <c r="H28" s="48"/>
      <c r="I28" s="48"/>
      <c r="J28" s="50"/>
      <c r="K28" s="40"/>
      <c r="L28" s="40"/>
      <c r="M28" s="40"/>
      <c r="N28" s="51"/>
      <c r="O28" s="39"/>
      <c r="P28" s="39"/>
      <c r="Q28" s="52"/>
    </row>
    <row r="29" spans="1:19" ht="15" x14ac:dyDescent="0.25">
      <c r="A29" s="47"/>
      <c r="B29" s="83"/>
      <c r="C29" s="83"/>
      <c r="D29" s="60"/>
      <c r="E29" s="60"/>
      <c r="F29" s="48"/>
      <c r="G29" s="53"/>
      <c r="H29" s="48"/>
      <c r="I29" s="48"/>
      <c r="J29" s="50"/>
      <c r="K29" s="40"/>
      <c r="L29" s="40"/>
      <c r="M29" s="40"/>
      <c r="N29" s="51"/>
      <c r="O29" s="39"/>
      <c r="P29" s="39"/>
      <c r="Q29" s="52"/>
    </row>
    <row r="30" spans="1:19" ht="15" x14ac:dyDescent="0.25">
      <c r="A30" s="46" t="s">
        <v>15</v>
      </c>
      <c r="B30" s="101" t="str">
        <f>IF(O19=0,"",K19)</f>
        <v/>
      </c>
      <c r="C30" s="101"/>
      <c r="D30" s="101"/>
      <c r="E30" s="101"/>
      <c r="F30" s="37"/>
      <c r="G30" s="37"/>
      <c r="H30" s="37"/>
      <c r="I30" s="48"/>
      <c r="J30" s="50"/>
      <c r="K30" s="40"/>
      <c r="L30" s="40"/>
      <c r="M30" s="40"/>
      <c r="N30" s="51"/>
      <c r="O30" s="39"/>
      <c r="P30" s="39"/>
      <c r="Q30" s="52"/>
    </row>
    <row r="31" spans="1:19" ht="15" x14ac:dyDescent="0.25">
      <c r="A31" s="46" t="s">
        <v>16</v>
      </c>
      <c r="B31" s="101" t="str">
        <f>IF(O20=0,"",K20)</f>
        <v/>
      </c>
      <c r="C31" s="101"/>
      <c r="D31" s="101"/>
      <c r="E31" s="101"/>
      <c r="F31" s="54"/>
      <c r="G31" s="54"/>
      <c r="H31" s="54"/>
      <c r="I31" s="48"/>
      <c r="J31" s="50"/>
      <c r="K31" s="40"/>
      <c r="L31" s="40"/>
      <c r="M31" s="40"/>
      <c r="N31" s="51"/>
      <c r="O31" s="39"/>
      <c r="P31" s="39"/>
      <c r="Q31" s="52"/>
    </row>
    <row r="32" spans="1:19" ht="15" x14ac:dyDescent="0.25">
      <c r="A32" s="46" t="s">
        <v>17</v>
      </c>
      <c r="B32" s="101" t="str">
        <f>IF(O21=0,"",K21)</f>
        <v/>
      </c>
      <c r="C32" s="101"/>
      <c r="D32" s="101"/>
      <c r="E32" s="101"/>
      <c r="F32" s="55"/>
      <c r="G32" s="55"/>
      <c r="H32" s="55"/>
      <c r="I32" s="48"/>
      <c r="J32" s="50"/>
      <c r="K32" s="40"/>
      <c r="L32" s="40"/>
      <c r="M32" s="40"/>
      <c r="N32" s="51"/>
      <c r="O32" s="39"/>
      <c r="P32" s="39"/>
      <c r="Q32" s="52"/>
    </row>
    <row r="33" spans="1:30" x14ac:dyDescent="0.2">
      <c r="A33" s="46" t="s">
        <v>18</v>
      </c>
      <c r="B33" s="101" t="str">
        <f>IF(O22=0,"",K22)</f>
        <v/>
      </c>
      <c r="C33" s="101"/>
      <c r="D33" s="101"/>
      <c r="E33" s="101"/>
      <c r="F33" s="39"/>
      <c r="G33" s="39"/>
      <c r="H33" s="39"/>
      <c r="I33" s="48"/>
      <c r="J33" s="37"/>
      <c r="K33" s="37"/>
      <c r="L33" s="37"/>
      <c r="M33" s="37"/>
      <c r="R33" s="78"/>
      <c r="S33" s="78"/>
    </row>
    <row r="34" spans="1:30" ht="14.25" customHeight="1" x14ac:dyDescent="0.2">
      <c r="A34" s="62"/>
      <c r="B34" s="61"/>
      <c r="C34" s="61"/>
      <c r="D34" s="61"/>
      <c r="E34" s="61"/>
      <c r="F34" s="54"/>
      <c r="G34" s="54"/>
      <c r="H34" s="54"/>
      <c r="I34" s="48"/>
      <c r="J34" s="39"/>
      <c r="K34" s="39"/>
      <c r="L34" s="39"/>
      <c r="M34" s="39"/>
      <c r="N34" s="56"/>
      <c r="O34" s="56"/>
      <c r="P34" s="56"/>
      <c r="Q34" s="56"/>
      <c r="R34" s="78"/>
      <c r="S34" s="78"/>
    </row>
    <row r="35" spans="1:30" ht="14.25" customHeight="1" x14ac:dyDescent="0.2">
      <c r="A35" s="48"/>
      <c r="B35" s="40"/>
      <c r="C35" s="40"/>
      <c r="D35" s="40"/>
      <c r="E35" s="40"/>
      <c r="F35" s="55"/>
      <c r="G35" s="55"/>
      <c r="H35" s="55"/>
      <c r="I35" s="48"/>
      <c r="J35" s="39"/>
      <c r="K35" s="39"/>
      <c r="L35" s="39"/>
      <c r="M35" s="39"/>
      <c r="N35" s="56"/>
      <c r="O35" s="56"/>
      <c r="P35" s="56"/>
      <c r="Q35" s="56"/>
      <c r="R35" s="78"/>
      <c r="S35" s="78"/>
      <c r="Z35" s="78"/>
      <c r="AA35" s="78"/>
      <c r="AB35" s="78"/>
      <c r="AC35" s="78"/>
      <c r="AD35" s="78"/>
    </row>
    <row r="36" spans="1:30" x14ac:dyDescent="0.2">
      <c r="A36" s="48"/>
      <c r="B36" s="40"/>
      <c r="C36" s="40"/>
      <c r="D36" s="40"/>
      <c r="E36" s="40"/>
      <c r="F36" s="57"/>
      <c r="G36" s="57"/>
      <c r="H36" s="57"/>
      <c r="I36" s="48"/>
      <c r="J36" s="39"/>
      <c r="K36" s="39"/>
      <c r="L36" s="39"/>
      <c r="M36" s="39"/>
      <c r="N36" s="56"/>
      <c r="O36" s="56"/>
      <c r="P36" s="56"/>
      <c r="Q36" s="56"/>
      <c r="R36" s="78"/>
      <c r="S36" s="78"/>
      <c r="Z36" s="78"/>
      <c r="AA36" s="78"/>
      <c r="AB36" s="78"/>
      <c r="AC36" s="78"/>
      <c r="AD36" s="78"/>
    </row>
    <row r="37" spans="1:30" x14ac:dyDescent="0.2">
      <c r="A37" s="48"/>
      <c r="B37" s="40"/>
      <c r="C37" s="40"/>
      <c r="D37" s="40"/>
      <c r="E37" s="40"/>
      <c r="F37" s="57"/>
      <c r="G37" s="57"/>
      <c r="H37" s="57"/>
      <c r="I37" s="48"/>
      <c r="J37" s="39"/>
      <c r="K37" s="39"/>
      <c r="L37" s="39"/>
      <c r="M37" s="39"/>
      <c r="N37" s="56"/>
      <c r="O37" s="56"/>
      <c r="P37" s="56"/>
      <c r="Q37" s="56"/>
      <c r="R37" s="78"/>
      <c r="S37" s="78"/>
      <c r="Z37" s="78"/>
      <c r="AA37" s="78"/>
      <c r="AB37" s="78"/>
      <c r="AC37" s="78"/>
      <c r="AD37" s="78"/>
    </row>
    <row r="38" spans="1:30" ht="15" x14ac:dyDescent="0.25">
      <c r="A38" s="41"/>
      <c r="B38" s="41"/>
      <c r="C38" s="41"/>
      <c r="D38" s="41"/>
      <c r="E38" s="41"/>
      <c r="F38" s="47"/>
      <c r="G38" s="49"/>
      <c r="H38" s="47"/>
      <c r="I38" s="47"/>
      <c r="J38" s="41"/>
      <c r="K38" s="58"/>
      <c r="L38" s="58"/>
      <c r="M38" s="58"/>
      <c r="N38" s="38"/>
      <c r="O38" s="58"/>
      <c r="P38" s="58"/>
      <c r="Q38" s="59"/>
      <c r="R38" s="78"/>
      <c r="S38" s="78"/>
      <c r="T38" s="78"/>
      <c r="U38" s="78"/>
      <c r="V38" s="78"/>
      <c r="W38" s="78"/>
      <c r="X38" s="78"/>
      <c r="Z38" s="78"/>
      <c r="AA38" s="78"/>
      <c r="AB38" s="78"/>
      <c r="AC38" s="78"/>
      <c r="AD38" s="78"/>
    </row>
    <row r="39" spans="1:30" ht="15" x14ac:dyDescent="0.2">
      <c r="A39" s="41"/>
      <c r="B39" s="41"/>
      <c r="C39" s="41"/>
      <c r="D39" s="41"/>
      <c r="E39" s="41"/>
      <c r="F39" s="47"/>
      <c r="G39" s="49"/>
      <c r="H39" s="47"/>
      <c r="I39" s="47"/>
      <c r="J39" s="41"/>
      <c r="K39" s="41"/>
      <c r="L39" s="41"/>
      <c r="M39" s="41"/>
      <c r="N39" s="41"/>
      <c r="O39" s="41"/>
      <c r="P39" s="41"/>
      <c r="Q39" s="41"/>
      <c r="R39" s="78"/>
      <c r="S39" s="78"/>
      <c r="T39" s="78"/>
      <c r="U39" s="78"/>
      <c r="V39" s="78"/>
      <c r="W39" s="78"/>
      <c r="X39" s="78"/>
      <c r="Z39" s="78"/>
      <c r="AA39" s="78"/>
      <c r="AB39" s="78"/>
      <c r="AC39" s="78"/>
      <c r="AD39" s="78"/>
    </row>
    <row r="40" spans="1:30" ht="15" x14ac:dyDescent="0.25">
      <c r="A40" s="41"/>
      <c r="B40" s="41"/>
      <c r="C40" s="41"/>
      <c r="D40" s="41"/>
      <c r="E40" s="41"/>
      <c r="F40" s="41"/>
      <c r="G40" s="41"/>
      <c r="H40" s="41"/>
      <c r="I40" s="47"/>
      <c r="J40" s="41"/>
      <c r="K40" s="79"/>
      <c r="L40" s="41"/>
      <c r="M40" s="41"/>
      <c r="N40" s="48"/>
      <c r="O40" s="47"/>
      <c r="P40" s="47"/>
      <c r="Q40" s="47"/>
      <c r="R40" s="78"/>
      <c r="S40" s="78"/>
      <c r="T40" s="78"/>
      <c r="U40" s="78"/>
      <c r="V40" s="78"/>
      <c r="W40" s="78"/>
      <c r="X40" s="78"/>
      <c r="Z40" s="78"/>
      <c r="AA40" s="78"/>
      <c r="AB40" s="78"/>
      <c r="AC40" s="78"/>
      <c r="AD40" s="78"/>
    </row>
    <row r="41" spans="1:30" ht="15" x14ac:dyDescent="0.25">
      <c r="A41" s="41"/>
      <c r="B41" s="41"/>
      <c r="C41" s="41"/>
      <c r="D41" s="41"/>
      <c r="E41" s="41"/>
      <c r="F41" s="41"/>
      <c r="G41" s="41"/>
      <c r="H41" s="41"/>
      <c r="I41" s="47"/>
      <c r="J41" s="41"/>
      <c r="K41" s="58"/>
      <c r="L41" s="58"/>
      <c r="M41" s="58"/>
      <c r="N41" s="38"/>
      <c r="O41" s="58"/>
      <c r="P41" s="58"/>
      <c r="Q41" s="59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</row>
    <row r="42" spans="1:30" ht="15" x14ac:dyDescent="0.25">
      <c r="A42" s="41"/>
      <c r="B42" s="41"/>
      <c r="C42" s="41"/>
      <c r="D42" s="41"/>
      <c r="E42" s="41"/>
      <c r="F42" s="41"/>
      <c r="G42" s="41"/>
      <c r="H42" s="41"/>
      <c r="I42" s="47"/>
      <c r="J42" s="41"/>
      <c r="K42" s="58"/>
      <c r="L42" s="58"/>
      <c r="M42" s="58"/>
      <c r="N42" s="38"/>
      <c r="O42" s="58"/>
      <c r="P42" s="58"/>
      <c r="Q42" s="59"/>
      <c r="R42" s="78"/>
      <c r="S42" s="78"/>
      <c r="T42" s="78"/>
      <c r="U42" s="78"/>
      <c r="V42" s="78"/>
      <c r="W42" s="78"/>
      <c r="X42" s="78"/>
      <c r="Z42" s="78"/>
      <c r="AA42" s="78"/>
      <c r="AB42" s="78"/>
      <c r="AC42" s="78"/>
      <c r="AD42" s="78"/>
    </row>
    <row r="43" spans="1:30" ht="15" x14ac:dyDescent="0.25">
      <c r="A43" s="41"/>
      <c r="B43" s="41"/>
      <c r="C43" s="41"/>
      <c r="D43" s="41"/>
      <c r="E43" s="41"/>
      <c r="F43" s="41"/>
      <c r="G43" s="41"/>
      <c r="H43" s="41"/>
      <c r="I43" s="47"/>
      <c r="J43" s="41"/>
      <c r="K43" s="58"/>
      <c r="L43" s="58"/>
      <c r="M43" s="58"/>
      <c r="N43" s="38"/>
      <c r="O43" s="58"/>
      <c r="P43" s="58"/>
      <c r="Q43" s="59"/>
      <c r="R43" s="78"/>
      <c r="S43" s="78"/>
      <c r="T43" s="78"/>
      <c r="U43" s="78"/>
      <c r="V43" s="78"/>
      <c r="W43" s="78"/>
      <c r="X43" s="78"/>
      <c r="Z43" s="78"/>
      <c r="AA43" s="78"/>
      <c r="AB43" s="78"/>
      <c r="AC43" s="78"/>
      <c r="AD43" s="78"/>
    </row>
    <row r="44" spans="1:30" x14ac:dyDescent="0.2">
      <c r="A44" s="41"/>
      <c r="B44" s="41"/>
      <c r="C44" s="41"/>
      <c r="D44" s="41"/>
      <c r="E44" s="41"/>
      <c r="F44" s="41"/>
      <c r="G44" s="41"/>
      <c r="H44" s="41"/>
      <c r="I44" s="47"/>
      <c r="J44" s="41"/>
      <c r="K44" s="41"/>
      <c r="L44" s="41"/>
      <c r="M44" s="41"/>
      <c r="N44" s="41"/>
      <c r="O44" s="41"/>
      <c r="P44" s="41"/>
      <c r="Q44" s="41"/>
      <c r="R44" s="78"/>
      <c r="S44" s="78"/>
      <c r="T44" s="78"/>
      <c r="U44" s="78"/>
      <c r="V44" s="78"/>
      <c r="W44" s="78"/>
      <c r="X44" s="78"/>
      <c r="Z44" s="78"/>
      <c r="AA44" s="78"/>
      <c r="AB44" s="78"/>
      <c r="AC44" s="78"/>
      <c r="AD44" s="78"/>
    </row>
    <row r="45" spans="1:30" x14ac:dyDescent="0.2">
      <c r="A45" s="41"/>
      <c r="B45" s="41"/>
      <c r="C45" s="41"/>
      <c r="D45" s="41"/>
      <c r="E45" s="41"/>
      <c r="F45" s="41"/>
      <c r="G45" s="41"/>
      <c r="H45" s="41"/>
      <c r="I45" s="47"/>
      <c r="J45" s="41"/>
      <c r="K45" s="41"/>
      <c r="L45" s="41"/>
      <c r="M45" s="41"/>
      <c r="N45" s="41"/>
      <c r="O45" s="41"/>
      <c r="P45" s="41"/>
      <c r="Q45" s="41"/>
      <c r="R45" s="78"/>
      <c r="S45" s="78"/>
      <c r="T45" s="78"/>
      <c r="U45" s="78"/>
      <c r="V45" s="78"/>
      <c r="W45" s="78"/>
      <c r="X45" s="78"/>
      <c r="Z45" s="78"/>
      <c r="AA45" s="78"/>
      <c r="AB45" s="78"/>
      <c r="AC45" s="78"/>
      <c r="AD45" s="78"/>
    </row>
    <row r="46" spans="1:30" x14ac:dyDescent="0.2">
      <c r="A46" s="41"/>
      <c r="B46" s="41"/>
      <c r="C46" s="41"/>
      <c r="D46" s="41"/>
      <c r="E46" s="41"/>
      <c r="F46" s="41"/>
      <c r="G46" s="41"/>
      <c r="H46" s="41"/>
      <c r="I46" s="47"/>
      <c r="J46" s="41"/>
      <c r="K46" s="41"/>
      <c r="L46" s="41"/>
      <c r="M46" s="41"/>
      <c r="N46" s="41"/>
      <c r="O46" s="41"/>
      <c r="P46" s="41"/>
      <c r="Q46" s="41"/>
      <c r="R46" s="78"/>
      <c r="S46" s="78"/>
      <c r="T46" s="78"/>
      <c r="U46" s="78"/>
      <c r="V46" s="78"/>
      <c r="W46" s="78"/>
      <c r="X46" s="78"/>
      <c r="Z46" s="78"/>
      <c r="AA46" s="78"/>
      <c r="AB46" s="78"/>
      <c r="AC46" s="78"/>
      <c r="AD46" s="78"/>
    </row>
    <row r="47" spans="1:30" x14ac:dyDescent="0.2">
      <c r="A47" s="41"/>
      <c r="B47" s="41"/>
      <c r="C47" s="41"/>
      <c r="D47" s="41"/>
      <c r="E47" s="41"/>
      <c r="F47" s="41"/>
      <c r="G47" s="41"/>
      <c r="H47" s="41"/>
      <c r="I47" s="47"/>
      <c r="J47" s="41"/>
      <c r="K47" s="41"/>
      <c r="L47" s="41"/>
      <c r="M47" s="41"/>
      <c r="N47" s="41"/>
      <c r="O47" s="41"/>
      <c r="P47" s="41"/>
      <c r="Q47" s="41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</row>
    <row r="48" spans="1:30" x14ac:dyDescent="0.2">
      <c r="I48" s="47"/>
      <c r="J48" s="41"/>
      <c r="K48" s="41"/>
      <c r="L48" s="41"/>
      <c r="M48" s="41"/>
      <c r="N48" s="41"/>
      <c r="O48" s="41"/>
      <c r="P48" s="41"/>
      <c r="Q48" s="41"/>
      <c r="T48" s="78"/>
      <c r="U48" s="78"/>
      <c r="V48" s="78"/>
      <c r="W48" s="78"/>
      <c r="X48" s="78"/>
      <c r="Z48" s="78"/>
      <c r="AA48" s="78"/>
      <c r="AB48" s="78"/>
      <c r="AC48" s="78"/>
      <c r="AD48" s="78"/>
    </row>
    <row r="49" spans="6:30" x14ac:dyDescent="0.2">
      <c r="I49" s="47"/>
      <c r="J49" s="41"/>
      <c r="K49" s="41"/>
      <c r="L49" s="41"/>
      <c r="M49" s="41"/>
      <c r="N49" s="41"/>
      <c r="O49" s="41"/>
      <c r="P49" s="41"/>
      <c r="Q49" s="41"/>
      <c r="T49" s="78"/>
      <c r="U49" s="78"/>
      <c r="V49" s="78"/>
      <c r="W49" s="78"/>
      <c r="X49" s="78"/>
      <c r="Z49" s="78"/>
      <c r="AA49" s="78"/>
      <c r="AB49" s="78"/>
      <c r="AC49" s="78"/>
      <c r="AD49" s="78"/>
    </row>
    <row r="50" spans="6:30" x14ac:dyDescent="0.2">
      <c r="I50" s="41"/>
      <c r="J50" s="41"/>
      <c r="K50" s="41"/>
      <c r="L50" s="41"/>
      <c r="M50" s="41"/>
      <c r="N50" s="41"/>
      <c r="O50" s="41"/>
      <c r="P50" s="41"/>
      <c r="Q50" s="41"/>
      <c r="T50" s="78"/>
      <c r="U50" s="78"/>
      <c r="V50" s="78"/>
      <c r="W50" s="78"/>
      <c r="X50" s="78"/>
      <c r="Z50" s="78"/>
      <c r="AA50" s="78"/>
      <c r="AB50" s="78"/>
      <c r="AC50" s="78"/>
      <c r="AD50" s="78"/>
    </row>
    <row r="51" spans="6:30" x14ac:dyDescent="0.2">
      <c r="I51" s="41"/>
      <c r="J51" s="41"/>
      <c r="K51" s="41"/>
      <c r="L51" s="41"/>
      <c r="M51" s="41"/>
      <c r="N51" s="41"/>
      <c r="O51" s="41"/>
      <c r="P51" s="41"/>
      <c r="Q51" s="41"/>
      <c r="T51" s="78"/>
      <c r="U51" s="78"/>
      <c r="V51" s="78"/>
      <c r="W51" s="78"/>
      <c r="X51" s="78"/>
      <c r="Z51" s="78"/>
      <c r="AA51" s="78"/>
      <c r="AB51" s="78"/>
      <c r="AC51" s="78"/>
      <c r="AD51" s="78"/>
    </row>
    <row r="52" spans="6:30" x14ac:dyDescent="0.2">
      <c r="I52" s="41"/>
      <c r="J52" s="41"/>
      <c r="K52" s="41"/>
      <c r="L52" s="41"/>
      <c r="M52" s="41"/>
      <c r="N52" s="41"/>
      <c r="O52" s="41"/>
      <c r="P52" s="41"/>
      <c r="Q52" s="41"/>
      <c r="T52" s="78"/>
      <c r="U52" s="78"/>
      <c r="V52" s="78"/>
      <c r="W52" s="78"/>
      <c r="X52" s="78"/>
    </row>
    <row r="53" spans="6:30" x14ac:dyDescent="0.2">
      <c r="I53" s="41"/>
      <c r="J53" s="41"/>
      <c r="K53" s="41"/>
      <c r="L53" s="41"/>
      <c r="M53" s="41"/>
      <c r="N53" s="41"/>
      <c r="O53" s="41"/>
      <c r="P53" s="41"/>
      <c r="Q53" s="41"/>
      <c r="T53" s="78"/>
      <c r="U53" s="78"/>
      <c r="V53" s="78"/>
      <c r="W53" s="78"/>
      <c r="X53" s="78"/>
    </row>
    <row r="54" spans="6:30" x14ac:dyDescent="0.2">
      <c r="I54" s="41"/>
      <c r="J54" s="41"/>
      <c r="K54" s="41"/>
      <c r="L54" s="41"/>
      <c r="M54" s="41"/>
      <c r="N54" s="41"/>
      <c r="O54" s="41"/>
      <c r="P54" s="41"/>
      <c r="Q54" s="41"/>
      <c r="T54" s="78"/>
      <c r="U54" s="78"/>
      <c r="V54" s="78"/>
      <c r="W54" s="78"/>
      <c r="X54" s="78"/>
    </row>
    <row r="55" spans="6:30" x14ac:dyDescent="0.2">
      <c r="I55" s="41"/>
      <c r="J55" s="41"/>
      <c r="K55" s="41"/>
      <c r="L55" s="41"/>
      <c r="M55" s="41"/>
      <c r="N55" s="41"/>
      <c r="O55" s="41"/>
      <c r="P55" s="41"/>
      <c r="Q55" s="41"/>
      <c r="T55" s="78"/>
      <c r="U55" s="78"/>
      <c r="V55" s="78"/>
      <c r="W55" s="78"/>
      <c r="X55" s="78"/>
    </row>
    <row r="56" spans="6:30" x14ac:dyDescent="0.2"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T56" s="78"/>
      <c r="U56" s="78"/>
      <c r="V56" s="78"/>
      <c r="W56" s="78"/>
      <c r="X56" s="78"/>
    </row>
    <row r="57" spans="6:30" x14ac:dyDescent="0.2">
      <c r="I57" s="41"/>
      <c r="J57" s="41"/>
      <c r="K57" s="41"/>
      <c r="L57" s="41"/>
      <c r="M57" s="41"/>
      <c r="N57" s="41"/>
      <c r="O57" s="41"/>
      <c r="P57" s="41"/>
      <c r="Q57" s="41"/>
      <c r="T57" s="78"/>
      <c r="U57" s="78"/>
      <c r="V57" s="78"/>
      <c r="W57" s="78"/>
      <c r="X57" s="78"/>
    </row>
    <row r="66" spans="9:9" x14ac:dyDescent="0.2">
      <c r="I66" s="41"/>
    </row>
  </sheetData>
  <sheetProtection selectLockedCells="1"/>
  <mergeCells count="37">
    <mergeCell ref="A1:Q1"/>
    <mergeCell ref="O3:Q3"/>
    <mergeCell ref="A2:C2"/>
    <mergeCell ref="A3:C3"/>
    <mergeCell ref="D2:Q2"/>
    <mergeCell ref="F3:I3"/>
    <mergeCell ref="D3:E3"/>
    <mergeCell ref="J3:K3"/>
    <mergeCell ref="L3:N3"/>
    <mergeCell ref="A7:D7"/>
    <mergeCell ref="A8:D8"/>
    <mergeCell ref="B21:C21"/>
    <mergeCell ref="B32:E32"/>
    <mergeCell ref="B33:E33"/>
    <mergeCell ref="B28:C28"/>
    <mergeCell ref="D17:E17"/>
    <mergeCell ref="B17:C17"/>
    <mergeCell ref="A9:D9"/>
    <mergeCell ref="A10:D10"/>
    <mergeCell ref="A11:D11"/>
    <mergeCell ref="D22:E22"/>
    <mergeCell ref="C4:M4"/>
    <mergeCell ref="C5:G5"/>
    <mergeCell ref="K21:M21"/>
    <mergeCell ref="K22:M22"/>
    <mergeCell ref="B31:E31"/>
    <mergeCell ref="B30:E30"/>
    <mergeCell ref="D21:E21"/>
    <mergeCell ref="B22:C22"/>
    <mergeCell ref="K20:M20"/>
    <mergeCell ref="B18:C18"/>
    <mergeCell ref="D18:E18"/>
    <mergeCell ref="K19:M19"/>
    <mergeCell ref="D20:E20"/>
    <mergeCell ref="B20:C20"/>
    <mergeCell ref="B19:C19"/>
    <mergeCell ref="D19:E19"/>
  </mergeCells>
  <pageMargins left="0.23622047244094491" right="0.23622047244094491" top="0.78740157480314965" bottom="0.86614173228346458" header="0.31496062992125984" footer="0.31496062992125984"/>
  <pageSetup paperSize="9" orientation="portrait" r:id="rId1"/>
  <headerFooter>
    <oddHeader>&amp;C&amp;"-,Fett"&amp;14NIEDERÖSTERREICHISCHER VOLLEYBALLVERBAND</oddHead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DieseArbeitsmappe.PDF_Print_Sheet" altText="PDF erzeugen">
                <anchor moveWithCells="1">
                  <from>
                    <xdr:col>1</xdr:col>
                    <xdr:colOff>0</xdr:colOff>
                    <xdr:row>40</xdr:row>
                    <xdr:rowOff>19050</xdr:rowOff>
                  </from>
                  <to>
                    <xdr:col>5</xdr:col>
                    <xdr:colOff>142875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DieseArbeitsmappe.SaveAsXLSX" altText="PDF erzeugen">
                <anchor moveWithCells="1" sizeWithCells="1">
                  <from>
                    <xdr:col>9</xdr:col>
                    <xdr:colOff>0</xdr:colOff>
                    <xdr:row>40</xdr:row>
                    <xdr:rowOff>9525</xdr:rowOff>
                  </from>
                  <to>
                    <xdr:col>16</xdr:col>
                    <xdr:colOff>133350</xdr:colOff>
                    <xdr:row>44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25"/>
  <sheetViews>
    <sheetView zoomScale="70" zoomScaleNormal="70" workbookViewId="0">
      <selection activeCell="C7" sqref="C7"/>
    </sheetView>
  </sheetViews>
  <sheetFormatPr baseColWidth="10" defaultRowHeight="14.25" x14ac:dyDescent="0.2"/>
  <cols>
    <col min="1" max="9" width="8.42578125" style="1" customWidth="1"/>
    <col min="10" max="12" width="6.5703125" style="1" customWidth="1"/>
    <col min="13" max="15" width="10.42578125" style="1" customWidth="1"/>
    <col min="16" max="16" width="8.42578125" style="1" customWidth="1"/>
    <col min="17" max="16384" width="11.42578125" style="1"/>
  </cols>
  <sheetData>
    <row r="1" spans="1:16" s="21" customFormat="1" ht="33" customHeight="1" x14ac:dyDescent="0.3">
      <c r="A1" s="19" t="s">
        <v>10</v>
      </c>
      <c r="B1" s="8"/>
      <c r="C1" s="9"/>
      <c r="D1" s="9"/>
      <c r="E1" s="10"/>
      <c r="F1" s="10"/>
      <c r="G1" s="7"/>
      <c r="H1" s="7"/>
      <c r="I1" s="7"/>
      <c r="J1" s="7"/>
      <c r="K1" s="10"/>
      <c r="L1" s="7"/>
      <c r="M1" s="7"/>
      <c r="N1" s="7"/>
      <c r="O1" s="7"/>
      <c r="P1" s="7"/>
    </row>
    <row r="2" spans="1:16" s="22" customFormat="1" ht="27.75" customHeight="1" x14ac:dyDescent="0.3">
      <c r="A2" s="116" t="s">
        <v>14</v>
      </c>
      <c r="B2" s="116"/>
      <c r="C2" s="116"/>
      <c r="D2" s="116"/>
      <c r="E2" s="7"/>
      <c r="F2" s="7"/>
      <c r="G2" s="7"/>
      <c r="H2" s="7"/>
      <c r="I2" s="69"/>
      <c r="J2" s="69"/>
      <c r="K2" s="69"/>
      <c r="L2" s="69"/>
      <c r="M2" s="69"/>
      <c r="N2" s="69"/>
      <c r="O2" s="69"/>
    </row>
    <row r="3" spans="1:16" s="22" customFormat="1" ht="27.75" customHeight="1" x14ac:dyDescent="0.3">
      <c r="A3" s="115">
        <f>Turnier!A8</f>
        <v>0</v>
      </c>
      <c r="B3" s="115"/>
      <c r="C3" s="115"/>
      <c r="D3" s="115"/>
      <c r="E3" s="115"/>
      <c r="F3" s="115"/>
      <c r="G3" s="115"/>
      <c r="H3" s="7"/>
      <c r="I3" s="68"/>
      <c r="J3" s="68"/>
      <c r="K3" s="68"/>
      <c r="L3" s="68"/>
      <c r="M3" s="68"/>
      <c r="N3" s="68"/>
      <c r="O3" s="68"/>
    </row>
    <row r="4" spans="1:16" s="22" customFormat="1" ht="27.75" customHeight="1" x14ac:dyDescent="0.3">
      <c r="A4" s="115">
        <f>Turnier!A9</f>
        <v>0</v>
      </c>
      <c r="B4" s="115"/>
      <c r="C4" s="115"/>
      <c r="D4" s="115"/>
      <c r="E4" s="115"/>
      <c r="F4" s="115"/>
      <c r="G4" s="115"/>
      <c r="H4" s="7"/>
      <c r="I4" s="68"/>
      <c r="J4" s="68"/>
      <c r="K4" s="68"/>
      <c r="L4" s="68"/>
      <c r="M4" s="68"/>
      <c r="N4" s="68"/>
      <c r="O4" s="68"/>
    </row>
    <row r="5" spans="1:16" s="22" customFormat="1" ht="27.75" customHeight="1" x14ac:dyDescent="0.3">
      <c r="A5" s="115">
        <f>Turnier!A10</f>
        <v>0</v>
      </c>
      <c r="B5" s="115"/>
      <c r="C5" s="115"/>
      <c r="D5" s="115"/>
      <c r="E5" s="115"/>
      <c r="F5" s="115"/>
      <c r="G5" s="115"/>
      <c r="H5" s="7"/>
      <c r="I5" s="68"/>
      <c r="J5" s="68"/>
      <c r="K5" s="68"/>
      <c r="L5" s="68"/>
      <c r="M5" s="68"/>
      <c r="N5" s="68"/>
      <c r="O5" s="68"/>
    </row>
    <row r="6" spans="1:16" s="22" customFormat="1" ht="27.75" customHeight="1" x14ac:dyDescent="0.3">
      <c r="A6" s="115">
        <f>Turnier!A11</f>
        <v>0</v>
      </c>
      <c r="B6" s="115"/>
      <c r="C6" s="115"/>
      <c r="D6" s="115"/>
      <c r="E6" s="115"/>
      <c r="F6" s="115"/>
      <c r="G6" s="115"/>
      <c r="H6" s="7"/>
      <c r="I6" s="68"/>
      <c r="J6" s="68"/>
      <c r="K6" s="68"/>
      <c r="L6" s="68"/>
      <c r="M6" s="68"/>
      <c r="N6" s="68"/>
      <c r="O6" s="68"/>
    </row>
    <row r="7" spans="1:16" s="18" customFormat="1" ht="27.75" customHeight="1" x14ac:dyDescent="0.3">
      <c r="A7" s="68"/>
      <c r="B7" s="68"/>
      <c r="C7" s="68"/>
      <c r="D7" s="68"/>
      <c r="E7" s="68"/>
      <c r="F7" s="68"/>
      <c r="G7" s="68"/>
      <c r="H7" s="7"/>
      <c r="I7" s="68"/>
      <c r="J7" s="68"/>
      <c r="K7" s="68"/>
      <c r="L7" s="68"/>
      <c r="M7" s="68"/>
      <c r="N7" s="68"/>
      <c r="O7" s="68"/>
    </row>
    <row r="8" spans="1:16" s="22" customFormat="1" ht="27.75" customHeight="1" x14ac:dyDescent="0.25">
      <c r="A8" s="114" t="s">
        <v>9</v>
      </c>
      <c r="B8" s="114"/>
      <c r="C8" s="114"/>
      <c r="J8" s="113" t="s">
        <v>13</v>
      </c>
      <c r="K8" s="113"/>
      <c r="L8" s="113"/>
      <c r="M8" s="114" t="s">
        <v>12</v>
      </c>
      <c r="N8" s="114"/>
      <c r="O8" s="114"/>
      <c r="P8" s="114"/>
    </row>
    <row r="9" spans="1:16" s="22" customFormat="1" ht="27.75" customHeight="1" x14ac:dyDescent="0.25">
      <c r="A9" s="23">
        <v>1</v>
      </c>
      <c r="B9" s="115">
        <f>A3</f>
        <v>0</v>
      </c>
      <c r="C9" s="115"/>
      <c r="D9" s="115"/>
      <c r="E9" s="115"/>
      <c r="F9" s="115">
        <f>A4</f>
        <v>0</v>
      </c>
      <c r="G9" s="115"/>
      <c r="H9" s="115"/>
      <c r="I9" s="115"/>
      <c r="J9" s="23"/>
      <c r="K9" s="24" t="s">
        <v>4</v>
      </c>
      <c r="L9" s="23"/>
      <c r="M9" s="117">
        <f>A6</f>
        <v>0</v>
      </c>
      <c r="N9" s="117"/>
      <c r="O9" s="117"/>
      <c r="P9" s="117"/>
    </row>
    <row r="10" spans="1:16" s="18" customFormat="1" ht="27.75" customHeight="1" x14ac:dyDescent="0.3">
      <c r="A10" s="23">
        <v>1</v>
      </c>
      <c r="B10" s="115">
        <f>A5</f>
        <v>0</v>
      </c>
      <c r="C10" s="115"/>
      <c r="D10" s="115"/>
      <c r="E10" s="115"/>
      <c r="F10" s="115">
        <f>A6</f>
        <v>0</v>
      </c>
      <c r="G10" s="115"/>
      <c r="H10" s="115"/>
      <c r="I10" s="115"/>
      <c r="J10" s="23"/>
      <c r="K10" s="24" t="s">
        <v>4</v>
      </c>
      <c r="L10" s="23"/>
      <c r="M10" s="117">
        <f>A3</f>
        <v>0</v>
      </c>
      <c r="N10" s="117"/>
      <c r="O10" s="117"/>
      <c r="P10" s="117"/>
    </row>
    <row r="11" spans="1:16" s="18" customFormat="1" ht="27.75" customHeight="1" x14ac:dyDescent="0.3">
      <c r="A11" s="23">
        <v>1</v>
      </c>
      <c r="B11" s="115">
        <f>A3</f>
        <v>0</v>
      </c>
      <c r="C11" s="115"/>
      <c r="D11" s="115"/>
      <c r="E11" s="115"/>
      <c r="F11" s="115">
        <f>A5</f>
        <v>0</v>
      </c>
      <c r="G11" s="115"/>
      <c r="H11" s="115"/>
      <c r="I11" s="115"/>
      <c r="J11" s="23"/>
      <c r="K11" s="24" t="s">
        <v>4</v>
      </c>
      <c r="L11" s="23"/>
      <c r="M11" s="117">
        <f>A4</f>
        <v>0</v>
      </c>
      <c r="N11" s="117"/>
      <c r="O11" s="117"/>
      <c r="P11" s="117"/>
    </row>
    <row r="12" spans="1:16" s="18" customFormat="1" ht="27.75" customHeight="1" x14ac:dyDescent="0.3">
      <c r="A12" s="23">
        <v>1</v>
      </c>
      <c r="B12" s="115">
        <f>A4</f>
        <v>0</v>
      </c>
      <c r="C12" s="115"/>
      <c r="D12" s="115"/>
      <c r="E12" s="115"/>
      <c r="F12" s="115">
        <f>A6</f>
        <v>0</v>
      </c>
      <c r="G12" s="115"/>
      <c r="H12" s="115"/>
      <c r="I12" s="115"/>
      <c r="J12" s="23"/>
      <c r="K12" s="24" t="s">
        <v>4</v>
      </c>
      <c r="L12" s="23"/>
      <c r="M12" s="117">
        <f>A5</f>
        <v>0</v>
      </c>
      <c r="N12" s="117"/>
      <c r="O12" s="117"/>
      <c r="P12" s="117"/>
    </row>
    <row r="13" spans="1:16" s="18" customFormat="1" ht="27.75" customHeight="1" x14ac:dyDescent="0.3">
      <c r="A13" s="23">
        <v>1</v>
      </c>
      <c r="B13" s="115">
        <f>A3</f>
        <v>0</v>
      </c>
      <c r="C13" s="115"/>
      <c r="D13" s="115"/>
      <c r="E13" s="115"/>
      <c r="F13" s="115">
        <f>A6</f>
        <v>0</v>
      </c>
      <c r="G13" s="115"/>
      <c r="H13" s="115"/>
      <c r="I13" s="115"/>
      <c r="J13" s="23"/>
      <c r="K13" s="24" t="s">
        <v>4</v>
      </c>
      <c r="L13" s="23"/>
      <c r="M13" s="117">
        <f>A4</f>
        <v>0</v>
      </c>
      <c r="N13" s="117"/>
      <c r="O13" s="117"/>
      <c r="P13" s="117"/>
    </row>
    <row r="14" spans="1:16" s="18" customFormat="1" ht="27.75" customHeight="1" x14ac:dyDescent="0.3">
      <c r="A14" s="67">
        <v>1</v>
      </c>
      <c r="B14" s="115">
        <f>A4</f>
        <v>0</v>
      </c>
      <c r="C14" s="115"/>
      <c r="D14" s="115"/>
      <c r="E14" s="115"/>
      <c r="F14" s="115">
        <f>A5</f>
        <v>0</v>
      </c>
      <c r="G14" s="115"/>
      <c r="H14" s="115"/>
      <c r="I14" s="115"/>
      <c r="J14" s="67"/>
      <c r="K14" s="24" t="s">
        <v>4</v>
      </c>
      <c r="L14" s="67"/>
      <c r="M14" s="117">
        <f>A3</f>
        <v>0</v>
      </c>
      <c r="N14" s="117"/>
      <c r="O14" s="117"/>
      <c r="P14" s="117"/>
    </row>
    <row r="15" spans="1:16" s="18" customFormat="1" ht="27.75" customHeight="1" x14ac:dyDescent="0.3">
      <c r="A15" s="70"/>
      <c r="B15" s="21"/>
      <c r="C15" s="21"/>
      <c r="D15" s="21"/>
      <c r="E15" s="21"/>
      <c r="F15" s="21"/>
      <c r="G15" s="21"/>
      <c r="H15" s="21"/>
      <c r="I15" s="21"/>
      <c r="J15" s="70"/>
      <c r="K15" s="71"/>
      <c r="L15" s="70"/>
      <c r="M15" s="21"/>
      <c r="N15" s="21"/>
      <c r="O15" s="21"/>
      <c r="P15" s="21"/>
    </row>
    <row r="16" spans="1:16" s="18" customFormat="1" ht="27.75" customHeight="1" x14ac:dyDescent="0.3">
      <c r="A16" s="70"/>
      <c r="B16" s="21"/>
      <c r="C16" s="21"/>
      <c r="D16" s="21"/>
      <c r="E16" s="21"/>
      <c r="F16" s="21"/>
      <c r="G16" s="21"/>
      <c r="H16" s="21"/>
      <c r="I16" s="21"/>
      <c r="J16" s="70"/>
      <c r="K16" s="71"/>
      <c r="L16" s="70"/>
      <c r="M16" s="21"/>
      <c r="N16" s="21"/>
      <c r="O16" s="21"/>
      <c r="P16" s="21"/>
    </row>
    <row r="17" spans="1:16" s="18" customFormat="1" ht="27.75" customHeight="1" x14ac:dyDescent="0.3">
      <c r="A17" s="70"/>
      <c r="B17" s="21"/>
      <c r="C17" s="21"/>
      <c r="D17" s="21"/>
      <c r="E17" s="21"/>
      <c r="F17" s="21"/>
      <c r="G17" s="21"/>
      <c r="H17" s="21"/>
      <c r="I17" s="21"/>
      <c r="J17" s="70"/>
      <c r="K17" s="71"/>
      <c r="L17" s="70"/>
      <c r="M17" s="21"/>
      <c r="N17" s="21"/>
      <c r="O17" s="21"/>
      <c r="P17" s="21"/>
    </row>
    <row r="18" spans="1:16" s="18" customFormat="1" ht="27.75" customHeight="1" x14ac:dyDescent="0.3">
      <c r="A18" s="70"/>
      <c r="B18" s="21"/>
      <c r="C18" s="21"/>
      <c r="D18" s="21"/>
      <c r="E18" s="21"/>
      <c r="F18" s="21"/>
      <c r="G18" s="21"/>
      <c r="H18" s="21"/>
      <c r="I18" s="21"/>
      <c r="J18" s="70"/>
      <c r="K18" s="71"/>
      <c r="L18" s="70"/>
      <c r="M18" s="21"/>
      <c r="N18" s="21"/>
      <c r="O18" s="21"/>
      <c r="P18" s="21"/>
    </row>
    <row r="19" spans="1:16" s="20" customFormat="1" ht="20.25" customHeight="1" x14ac:dyDescent="0.25">
      <c r="A19" s="5"/>
      <c r="B19" s="14"/>
      <c r="C19" s="14"/>
      <c r="D19" s="14"/>
      <c r="E19" s="14"/>
      <c r="F19" s="5"/>
      <c r="G19" s="17"/>
      <c r="H19" s="5"/>
      <c r="I19" s="5"/>
      <c r="J19" s="15"/>
      <c r="K19" s="15"/>
      <c r="L19" s="15"/>
      <c r="M19" s="15"/>
      <c r="N19" s="15"/>
      <c r="O19" s="15"/>
      <c r="P19" s="15"/>
    </row>
    <row r="20" spans="1:16" s="11" customFormat="1" ht="28.5" customHeight="1" x14ac:dyDescent="0.25">
      <c r="A20" s="4"/>
      <c r="B20" s="5"/>
      <c r="C20" s="119" t="s">
        <v>8</v>
      </c>
      <c r="D20" s="119"/>
      <c r="E20" s="120"/>
      <c r="F20" s="120"/>
      <c r="K20" s="13"/>
      <c r="N20" s="3"/>
      <c r="O20" s="5"/>
      <c r="P20" s="5"/>
    </row>
    <row r="21" spans="1:16" s="11" customFormat="1" ht="33" customHeight="1" x14ac:dyDescent="0.25">
      <c r="A21" s="5"/>
      <c r="B21" s="12">
        <v>1</v>
      </c>
      <c r="C21" s="118"/>
      <c r="D21" s="118"/>
      <c r="E21" s="118"/>
      <c r="F21" s="118"/>
      <c r="G21" s="17"/>
      <c r="H21" s="5"/>
      <c r="I21" s="5"/>
      <c r="K21" s="6"/>
      <c r="L21" s="6"/>
      <c r="M21" s="6"/>
      <c r="N21" s="16"/>
      <c r="O21" s="6"/>
      <c r="P21" s="6"/>
    </row>
    <row r="22" spans="1:16" s="11" customFormat="1" ht="33" customHeight="1" x14ac:dyDescent="0.25">
      <c r="B22" s="12">
        <v>2</v>
      </c>
      <c r="C22" s="118"/>
      <c r="D22" s="118"/>
      <c r="E22" s="118"/>
      <c r="F22" s="118"/>
      <c r="L22" s="6"/>
      <c r="M22" s="6"/>
      <c r="N22" s="16"/>
      <c r="O22" s="6"/>
      <c r="P22" s="6"/>
    </row>
    <row r="23" spans="1:16" s="11" customFormat="1" ht="33" customHeight="1" x14ac:dyDescent="0.25">
      <c r="B23" s="12">
        <v>3</v>
      </c>
      <c r="C23" s="118"/>
      <c r="D23" s="118"/>
      <c r="E23" s="118"/>
      <c r="F23" s="118"/>
      <c r="L23" s="6"/>
      <c r="M23" s="6"/>
      <c r="N23" s="16"/>
      <c r="O23" s="6"/>
      <c r="P23" s="6"/>
    </row>
    <row r="24" spans="1:16" s="11" customFormat="1" ht="33" customHeight="1" x14ac:dyDescent="0.2">
      <c r="B24" s="12">
        <v>4</v>
      </c>
      <c r="C24" s="118"/>
      <c r="D24" s="118"/>
      <c r="E24" s="118"/>
      <c r="F24" s="118"/>
    </row>
    <row r="25" spans="1:16" s="11" customFormat="1" ht="33" customHeight="1" x14ac:dyDescent="0.25">
      <c r="B25" s="12">
        <v>5</v>
      </c>
      <c r="C25" s="118"/>
      <c r="D25" s="118"/>
      <c r="E25" s="118"/>
      <c r="F25" s="118"/>
      <c r="M25" s="2"/>
      <c r="N25" s="3"/>
      <c r="O25" s="5"/>
      <c r="P25" s="5"/>
    </row>
  </sheetData>
  <mergeCells count="33">
    <mergeCell ref="M14:P14"/>
    <mergeCell ref="M11:P11"/>
    <mergeCell ref="M12:P12"/>
    <mergeCell ref="M13:P13"/>
    <mergeCell ref="B9:E9"/>
    <mergeCell ref="B10:E10"/>
    <mergeCell ref="F9:I9"/>
    <mergeCell ref="F10:I10"/>
    <mergeCell ref="M9:P9"/>
    <mergeCell ref="B14:E14"/>
    <mergeCell ref="F11:I11"/>
    <mergeCell ref="F12:I12"/>
    <mergeCell ref="F13:I13"/>
    <mergeCell ref="F14:I14"/>
    <mergeCell ref="C25:F25"/>
    <mergeCell ref="C20:D20"/>
    <mergeCell ref="E20:F20"/>
    <mergeCell ref="C21:F21"/>
    <mergeCell ref="C22:F22"/>
    <mergeCell ref="C23:F23"/>
    <mergeCell ref="C24:F24"/>
    <mergeCell ref="A2:D2"/>
    <mergeCell ref="M10:P10"/>
    <mergeCell ref="B11:E11"/>
    <mergeCell ref="B12:E12"/>
    <mergeCell ref="B13:E13"/>
    <mergeCell ref="J8:L8"/>
    <mergeCell ref="A8:C8"/>
    <mergeCell ref="M8:P8"/>
    <mergeCell ref="A3:G3"/>
    <mergeCell ref="A4:G4"/>
    <mergeCell ref="A5:G5"/>
    <mergeCell ref="A6:G6"/>
  </mergeCells>
  <pageMargins left="0.43307086614173229" right="0.43307086614173229" top="0.62" bottom="0.63" header="0.31496062992125984" footer="0.19"/>
  <pageSetup paperSize="9" orientation="landscape" r:id="rId1"/>
  <headerFooter>
    <oddHeader>&amp;C&amp;"-,Fett"&amp;14NIEDERÖSTERREICHISCHER VOLLEYBALLVERBAND</oddHead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3:C21"/>
  <sheetViews>
    <sheetView workbookViewId="0">
      <selection activeCell="E14" sqref="E14"/>
    </sheetView>
  </sheetViews>
  <sheetFormatPr baseColWidth="10" defaultRowHeight="15" x14ac:dyDescent="0.25"/>
  <sheetData>
    <row r="3" spans="2:3" x14ac:dyDescent="0.25">
      <c r="B3" s="82" t="s">
        <v>23</v>
      </c>
      <c r="C3" s="82"/>
    </row>
    <row r="4" spans="2:3" x14ac:dyDescent="0.25">
      <c r="B4" s="82" t="s">
        <v>24</v>
      </c>
      <c r="C4" s="82"/>
    </row>
    <row r="5" spans="2:3" x14ac:dyDescent="0.25">
      <c r="B5" s="82" t="s">
        <v>39</v>
      </c>
      <c r="C5" s="82"/>
    </row>
    <row r="6" spans="2:3" x14ac:dyDescent="0.25">
      <c r="B6" s="82" t="s">
        <v>58</v>
      </c>
      <c r="C6" s="82"/>
    </row>
    <row r="7" spans="2:3" x14ac:dyDescent="0.25">
      <c r="B7" s="82" t="s">
        <v>26</v>
      </c>
      <c r="C7" s="82"/>
    </row>
    <row r="8" spans="2:3" x14ac:dyDescent="0.25">
      <c r="B8" s="82" t="s">
        <v>42</v>
      </c>
      <c r="C8" s="82"/>
    </row>
    <row r="9" spans="2:3" x14ac:dyDescent="0.25">
      <c r="B9" s="82" t="s">
        <v>61</v>
      </c>
      <c r="C9" s="82"/>
    </row>
    <row r="10" spans="2:3" x14ac:dyDescent="0.25">
      <c r="B10" s="80" t="s">
        <v>28</v>
      </c>
      <c r="C10" s="80"/>
    </row>
    <row r="11" spans="2:3" x14ac:dyDescent="0.25">
      <c r="B11" s="82" t="s">
        <v>27</v>
      </c>
      <c r="C11" s="82"/>
    </row>
    <row r="12" spans="2:3" x14ac:dyDescent="0.25">
      <c r="B12" s="82" t="s">
        <v>29</v>
      </c>
      <c r="C12" s="82"/>
    </row>
    <row r="13" spans="2:3" x14ac:dyDescent="0.25">
      <c r="B13" s="82" t="s">
        <v>45</v>
      </c>
      <c r="C13" s="82"/>
    </row>
    <row r="14" spans="2:3" x14ac:dyDescent="0.25">
      <c r="B14" s="82" t="s">
        <v>30</v>
      </c>
      <c r="C14" s="82"/>
    </row>
    <row r="15" spans="2:3" x14ac:dyDescent="0.25">
      <c r="B15" s="80" t="s">
        <v>65</v>
      </c>
      <c r="C15" s="80"/>
    </row>
    <row r="16" spans="2:3" x14ac:dyDescent="0.25">
      <c r="B16" s="82" t="s">
        <v>32</v>
      </c>
      <c r="C16" s="82"/>
    </row>
    <row r="17" spans="2:3" x14ac:dyDescent="0.25">
      <c r="B17" s="82" t="s">
        <v>34</v>
      </c>
      <c r="C17" s="82"/>
    </row>
    <row r="18" spans="2:3" x14ac:dyDescent="0.25">
      <c r="B18" s="82" t="s">
        <v>33</v>
      </c>
      <c r="C18" s="82"/>
    </row>
    <row r="19" spans="2:3" x14ac:dyDescent="0.25">
      <c r="B19" s="82" t="s">
        <v>67</v>
      </c>
      <c r="C19" s="82"/>
    </row>
    <row r="20" spans="2:3" x14ac:dyDescent="0.25">
      <c r="B20" s="82" t="s">
        <v>35</v>
      </c>
      <c r="C20" s="82"/>
    </row>
    <row r="21" spans="2:3" x14ac:dyDescent="0.25">
      <c r="B21" s="82" t="s">
        <v>36</v>
      </c>
      <c r="C21" s="8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81"/>
  <sheetViews>
    <sheetView topLeftCell="A8" workbookViewId="0">
      <selection activeCell="A8" sqref="A8:H30"/>
    </sheetView>
  </sheetViews>
  <sheetFormatPr baseColWidth="10" defaultRowHeight="15" x14ac:dyDescent="0.25"/>
  <sheetData>
    <row r="1" spans="1:16" x14ac:dyDescent="0.25">
      <c r="A1">
        <f>A21</f>
        <v>0</v>
      </c>
      <c r="B1" t="e">
        <f>VLOOKUP(A1,$O$8:$P$41,2,FALSE)</f>
        <v>#N/A</v>
      </c>
      <c r="C1" t="e">
        <f>B1&amp;" "&amp;B21&amp;D21&amp;E21</f>
        <v>#N/A</v>
      </c>
    </row>
    <row r="2" spans="1:16" x14ac:dyDescent="0.25">
      <c r="A2">
        <f>A22</f>
        <v>0</v>
      </c>
      <c r="B2" t="e">
        <f>VLOOKUP(A2,$O$8:$P$41,2,FALSE)</f>
        <v>#N/A</v>
      </c>
      <c r="C2" t="e">
        <f>B2&amp;" "&amp;B22&amp;D22&amp;E22</f>
        <v>#N/A</v>
      </c>
    </row>
    <row r="3" spans="1:16" x14ac:dyDescent="0.25">
      <c r="A3">
        <f>A23</f>
        <v>0</v>
      </c>
      <c r="B3" t="e">
        <f>VLOOKUP(A3,$O$8:$P$41,2,FALSE)</f>
        <v>#N/A</v>
      </c>
      <c r="C3" t="e">
        <f>B3&amp;" "&amp;B23&amp;D23&amp;E23</f>
        <v>#N/A</v>
      </c>
    </row>
    <row r="4" spans="1:16" x14ac:dyDescent="0.25">
      <c r="A4">
        <f>A24</f>
        <v>0</v>
      </c>
      <c r="B4" t="e">
        <f>VLOOKUP(A4,$O$8:$P$41,2,FALSE)</f>
        <v>#N/A</v>
      </c>
      <c r="C4" t="e">
        <f>B4&amp;" "&amp;B24&amp;D24&amp;E24</f>
        <v>#N/A</v>
      </c>
    </row>
    <row r="8" spans="1:16" x14ac:dyDescent="0.25">
      <c r="M8" s="81"/>
      <c r="N8" s="81"/>
      <c r="O8" s="82" t="s">
        <v>72</v>
      </c>
      <c r="P8" s="82" t="s">
        <v>73</v>
      </c>
    </row>
    <row r="9" spans="1:16" x14ac:dyDescent="0.25">
      <c r="M9" s="81"/>
      <c r="N9" s="81"/>
      <c r="O9" s="82" t="s">
        <v>51</v>
      </c>
      <c r="P9" s="82" t="s">
        <v>52</v>
      </c>
    </row>
    <row r="10" spans="1:16" x14ac:dyDescent="0.25">
      <c r="M10" s="81"/>
      <c r="N10" s="81"/>
      <c r="O10" s="82" t="s">
        <v>23</v>
      </c>
      <c r="P10" s="82" t="s">
        <v>41</v>
      </c>
    </row>
    <row r="11" spans="1:16" x14ac:dyDescent="0.25">
      <c r="M11" s="81"/>
      <c r="N11" s="81"/>
      <c r="O11" s="82" t="s">
        <v>24</v>
      </c>
      <c r="P11" s="82" t="s">
        <v>53</v>
      </c>
    </row>
    <row r="12" spans="1:16" x14ac:dyDescent="0.25">
      <c r="M12" s="81"/>
      <c r="N12" s="81"/>
      <c r="O12" s="82" t="s">
        <v>54</v>
      </c>
      <c r="P12" s="82" t="s">
        <v>55</v>
      </c>
    </row>
    <row r="13" spans="1:16" x14ac:dyDescent="0.25">
      <c r="M13" s="81"/>
      <c r="N13" s="81"/>
      <c r="O13" s="82" t="s">
        <v>56</v>
      </c>
      <c r="P13" s="82" t="s">
        <v>57</v>
      </c>
    </row>
    <row r="14" spans="1:16" x14ac:dyDescent="0.25">
      <c r="M14" s="81"/>
      <c r="N14" s="81"/>
      <c r="O14" s="82" t="s">
        <v>77</v>
      </c>
      <c r="P14" s="82" t="s">
        <v>78</v>
      </c>
    </row>
    <row r="15" spans="1:16" x14ac:dyDescent="0.25">
      <c r="J15" t="s">
        <v>81</v>
      </c>
      <c r="K15" t="s">
        <v>86</v>
      </c>
      <c r="M15" s="81"/>
      <c r="N15" s="81"/>
      <c r="O15" s="80" t="s">
        <v>103</v>
      </c>
      <c r="P15" s="80" t="s">
        <v>104</v>
      </c>
    </row>
    <row r="16" spans="1:16" x14ac:dyDescent="0.25">
      <c r="J16" t="s">
        <v>80</v>
      </c>
      <c r="K16" t="s">
        <v>85</v>
      </c>
      <c r="M16" s="81"/>
      <c r="N16" s="81"/>
      <c r="O16" s="82" t="s">
        <v>39</v>
      </c>
      <c r="P16" s="82" t="s">
        <v>40</v>
      </c>
    </row>
    <row r="17" spans="10:16" x14ac:dyDescent="0.25">
      <c r="J17" t="s">
        <v>82</v>
      </c>
      <c r="K17" t="s">
        <v>87</v>
      </c>
      <c r="M17" s="81"/>
      <c r="N17" s="81"/>
      <c r="O17" s="82" t="s">
        <v>58</v>
      </c>
      <c r="P17" s="82" t="s">
        <v>59</v>
      </c>
    </row>
    <row r="18" spans="10:16" x14ac:dyDescent="0.25">
      <c r="M18" s="81"/>
      <c r="N18" s="81"/>
      <c r="O18" t="s">
        <v>110</v>
      </c>
      <c r="P18" t="s">
        <v>111</v>
      </c>
    </row>
    <row r="19" spans="10:16" x14ac:dyDescent="0.25">
      <c r="J19" t="s">
        <v>83</v>
      </c>
      <c r="M19" s="81"/>
      <c r="N19" s="81"/>
      <c r="O19" s="82" t="s">
        <v>25</v>
      </c>
      <c r="P19" s="82" t="s">
        <v>75</v>
      </c>
    </row>
    <row r="20" spans="10:16" x14ac:dyDescent="0.25">
      <c r="J20" t="s">
        <v>84</v>
      </c>
      <c r="M20" s="81"/>
      <c r="N20" s="81"/>
      <c r="O20" s="82" t="s">
        <v>26</v>
      </c>
      <c r="P20" s="82" t="s">
        <v>60</v>
      </c>
    </row>
    <row r="21" spans="10:16" x14ac:dyDescent="0.25">
      <c r="J21" t="s">
        <v>93</v>
      </c>
      <c r="M21" s="81"/>
      <c r="N21" s="81"/>
      <c r="O21" s="82" t="s">
        <v>42</v>
      </c>
      <c r="P21" s="82" t="s">
        <v>43</v>
      </c>
    </row>
    <row r="22" spans="10:16" x14ac:dyDescent="0.25">
      <c r="M22" s="81"/>
      <c r="N22" s="81"/>
      <c r="O22" s="82" t="s">
        <v>61</v>
      </c>
      <c r="P22" s="82" t="s">
        <v>62</v>
      </c>
    </row>
    <row r="23" spans="10:16" x14ac:dyDescent="0.25">
      <c r="J23" t="s">
        <v>88</v>
      </c>
      <c r="M23" s="81"/>
      <c r="N23" s="81"/>
      <c r="O23" s="80" t="s">
        <v>99</v>
      </c>
      <c r="P23" s="80" t="s">
        <v>44</v>
      </c>
    </row>
    <row r="24" spans="10:16" x14ac:dyDescent="0.25">
      <c r="J24" t="s">
        <v>89</v>
      </c>
      <c r="M24" s="81"/>
      <c r="N24" s="81"/>
      <c r="O24" s="80" t="s">
        <v>101</v>
      </c>
      <c r="P24" s="80" t="s">
        <v>50</v>
      </c>
    </row>
    <row r="25" spans="10:16" x14ac:dyDescent="0.25">
      <c r="J25" t="s">
        <v>90</v>
      </c>
      <c r="M25" s="81"/>
      <c r="N25" s="81"/>
      <c r="O25" s="82" t="s">
        <v>27</v>
      </c>
      <c r="P25" s="82" t="s">
        <v>63</v>
      </c>
    </row>
    <row r="26" spans="10:16" x14ac:dyDescent="0.25">
      <c r="J26" t="s">
        <v>91</v>
      </c>
      <c r="M26" s="81"/>
      <c r="N26" s="81"/>
      <c r="O26" s="82" t="s">
        <v>47</v>
      </c>
      <c r="P26" s="82" t="s">
        <v>48</v>
      </c>
    </row>
    <row r="27" spans="10:16" x14ac:dyDescent="0.25">
      <c r="J27" t="s">
        <v>107</v>
      </c>
      <c r="M27" s="81"/>
      <c r="N27" s="81"/>
      <c r="O27" s="82" t="s">
        <v>29</v>
      </c>
      <c r="P27" s="82" t="s">
        <v>37</v>
      </c>
    </row>
    <row r="28" spans="10:16" x14ac:dyDescent="0.25">
      <c r="J28" t="s">
        <v>108</v>
      </c>
      <c r="M28" s="81"/>
      <c r="N28" s="81"/>
      <c r="O28" s="80" t="s">
        <v>97</v>
      </c>
      <c r="P28" s="80" t="s">
        <v>98</v>
      </c>
    </row>
    <row r="29" spans="10:16" x14ac:dyDescent="0.25">
      <c r="J29" t="s">
        <v>109</v>
      </c>
      <c r="M29" s="81"/>
      <c r="N29" s="81"/>
      <c r="O29" s="82" t="s">
        <v>45</v>
      </c>
      <c r="P29" s="82" t="s">
        <v>46</v>
      </c>
    </row>
    <row r="30" spans="10:16" x14ac:dyDescent="0.25">
      <c r="M30" s="81"/>
      <c r="N30" s="81"/>
      <c r="O30" s="82" t="s">
        <v>100</v>
      </c>
      <c r="P30" s="82" t="s">
        <v>79</v>
      </c>
    </row>
    <row r="31" spans="10:16" x14ac:dyDescent="0.25">
      <c r="M31" s="81"/>
      <c r="N31" s="81"/>
      <c r="O31" s="82" t="s">
        <v>94</v>
      </c>
      <c r="P31" s="82" t="s">
        <v>95</v>
      </c>
    </row>
    <row r="32" spans="10:16" x14ac:dyDescent="0.25">
      <c r="M32" s="81"/>
      <c r="N32" s="81"/>
      <c r="O32" s="82" t="s">
        <v>49</v>
      </c>
      <c r="P32" s="82" t="s">
        <v>102</v>
      </c>
    </row>
    <row r="33" spans="13:16" x14ac:dyDescent="0.25">
      <c r="M33" s="81"/>
      <c r="N33" s="81"/>
      <c r="O33" t="s">
        <v>112</v>
      </c>
      <c r="P33" t="s">
        <v>113</v>
      </c>
    </row>
    <row r="34" spans="13:16" x14ac:dyDescent="0.25">
      <c r="M34" s="81"/>
      <c r="N34" s="81"/>
      <c r="O34" s="82" t="s">
        <v>30</v>
      </c>
      <c r="P34" s="82" t="s">
        <v>64</v>
      </c>
    </row>
    <row r="35" spans="13:16" x14ac:dyDescent="0.25">
      <c r="M35" s="81"/>
      <c r="N35" s="81"/>
      <c r="O35" s="80" t="s">
        <v>65</v>
      </c>
      <c r="P35" s="80" t="s">
        <v>66</v>
      </c>
    </row>
    <row r="36" spans="13:16" x14ac:dyDescent="0.25">
      <c r="M36" s="81"/>
      <c r="N36" s="81"/>
      <c r="O36" s="82" t="s">
        <v>31</v>
      </c>
      <c r="P36" s="82" t="s">
        <v>38</v>
      </c>
    </row>
    <row r="37" spans="13:16" x14ac:dyDescent="0.25">
      <c r="M37" s="81"/>
      <c r="N37" s="81"/>
      <c r="O37" s="82" t="s">
        <v>32</v>
      </c>
      <c r="P37" s="82" t="s">
        <v>74</v>
      </c>
    </row>
    <row r="38" spans="13:16" x14ac:dyDescent="0.25">
      <c r="M38" s="81"/>
      <c r="N38" s="81"/>
      <c r="O38" t="s">
        <v>114</v>
      </c>
      <c r="P38" t="s">
        <v>115</v>
      </c>
    </row>
    <row r="39" spans="13:16" x14ac:dyDescent="0.25">
      <c r="M39" s="81"/>
      <c r="N39" s="81"/>
      <c r="O39" s="82" t="s">
        <v>34</v>
      </c>
      <c r="P39" s="82" t="s">
        <v>96</v>
      </c>
    </row>
    <row r="40" spans="13:16" x14ac:dyDescent="0.25">
      <c r="M40" s="81"/>
      <c r="N40" s="81"/>
      <c r="O40" s="82" t="s">
        <v>33</v>
      </c>
      <c r="P40" s="82" t="s">
        <v>69</v>
      </c>
    </row>
    <row r="41" spans="13:16" x14ac:dyDescent="0.25">
      <c r="O41" s="82" t="s">
        <v>67</v>
      </c>
      <c r="P41" s="82" t="s">
        <v>68</v>
      </c>
    </row>
    <row r="42" spans="13:16" x14ac:dyDescent="0.25">
      <c r="O42" s="82" t="s">
        <v>35</v>
      </c>
      <c r="P42" s="82" t="s">
        <v>70</v>
      </c>
    </row>
    <row r="43" spans="13:16" x14ac:dyDescent="0.25">
      <c r="O43" s="82" t="s">
        <v>36</v>
      </c>
      <c r="P43" s="82" t="s">
        <v>71</v>
      </c>
    </row>
    <row r="49" spans="15:16" x14ac:dyDescent="0.25">
      <c r="O49" s="82" t="s">
        <v>72</v>
      </c>
      <c r="P49" s="82" t="s">
        <v>73</v>
      </c>
    </row>
    <row r="50" spans="15:16" x14ac:dyDescent="0.25">
      <c r="O50" s="82" t="s">
        <v>51</v>
      </c>
      <c r="P50" s="82" t="s">
        <v>52</v>
      </c>
    </row>
    <row r="51" spans="15:16" x14ac:dyDescent="0.25">
      <c r="O51" s="82" t="s">
        <v>23</v>
      </c>
      <c r="P51" s="82" t="s">
        <v>41</v>
      </c>
    </row>
    <row r="52" spans="15:16" x14ac:dyDescent="0.25">
      <c r="O52" s="82" t="s">
        <v>24</v>
      </c>
      <c r="P52" s="82" t="s">
        <v>53</v>
      </c>
    </row>
    <row r="53" spans="15:16" x14ac:dyDescent="0.25">
      <c r="O53" s="82" t="s">
        <v>54</v>
      </c>
      <c r="P53" s="82" t="s">
        <v>55</v>
      </c>
    </row>
    <row r="54" spans="15:16" x14ac:dyDescent="0.25">
      <c r="O54" s="82" t="s">
        <v>56</v>
      </c>
      <c r="P54" s="82" t="s">
        <v>57</v>
      </c>
    </row>
    <row r="55" spans="15:16" x14ac:dyDescent="0.25">
      <c r="O55" s="82" t="s">
        <v>77</v>
      </c>
      <c r="P55" s="82" t="s">
        <v>78</v>
      </c>
    </row>
    <row r="56" spans="15:16" x14ac:dyDescent="0.25">
      <c r="O56" s="80" t="s">
        <v>103</v>
      </c>
      <c r="P56" s="80" t="s">
        <v>104</v>
      </c>
    </row>
    <row r="57" spans="15:16" x14ac:dyDescent="0.25">
      <c r="O57" s="82" t="s">
        <v>39</v>
      </c>
      <c r="P57" s="82" t="s">
        <v>40</v>
      </c>
    </row>
    <row r="58" spans="15:16" x14ac:dyDescent="0.25">
      <c r="O58" s="82" t="s">
        <v>58</v>
      </c>
      <c r="P58" s="82" t="s">
        <v>59</v>
      </c>
    </row>
    <row r="59" spans="15:16" x14ac:dyDescent="0.25">
      <c r="O59" s="82" t="s">
        <v>25</v>
      </c>
      <c r="P59" s="82" t="s">
        <v>75</v>
      </c>
    </row>
    <row r="60" spans="15:16" x14ac:dyDescent="0.25">
      <c r="O60" s="82" t="s">
        <v>26</v>
      </c>
      <c r="P60" s="82" t="s">
        <v>60</v>
      </c>
    </row>
    <row r="61" spans="15:16" x14ac:dyDescent="0.25">
      <c r="O61" s="82" t="s">
        <v>42</v>
      </c>
      <c r="P61" s="82" t="s">
        <v>43</v>
      </c>
    </row>
    <row r="62" spans="15:16" x14ac:dyDescent="0.25">
      <c r="O62" s="82" t="s">
        <v>61</v>
      </c>
      <c r="P62" s="82" t="s">
        <v>62</v>
      </c>
    </row>
    <row r="63" spans="15:16" x14ac:dyDescent="0.25">
      <c r="O63" s="80" t="s">
        <v>99</v>
      </c>
      <c r="P63" s="80" t="s">
        <v>44</v>
      </c>
    </row>
    <row r="64" spans="15:16" x14ac:dyDescent="0.25">
      <c r="O64" s="80" t="s">
        <v>101</v>
      </c>
      <c r="P64" s="80" t="s">
        <v>50</v>
      </c>
    </row>
    <row r="65" spans="15:16" x14ac:dyDescent="0.25">
      <c r="O65" s="82" t="s">
        <v>27</v>
      </c>
      <c r="P65" s="82" t="s">
        <v>63</v>
      </c>
    </row>
    <row r="66" spans="15:16" x14ac:dyDescent="0.25">
      <c r="O66" s="82" t="s">
        <v>47</v>
      </c>
      <c r="P66" s="82" t="s">
        <v>48</v>
      </c>
    </row>
    <row r="67" spans="15:16" x14ac:dyDescent="0.25">
      <c r="O67" s="82" t="s">
        <v>29</v>
      </c>
      <c r="P67" s="82" t="s">
        <v>37</v>
      </c>
    </row>
    <row r="68" spans="15:16" x14ac:dyDescent="0.25">
      <c r="O68" s="80" t="s">
        <v>97</v>
      </c>
      <c r="P68" s="80" t="s">
        <v>98</v>
      </c>
    </row>
    <row r="69" spans="15:16" x14ac:dyDescent="0.25">
      <c r="O69" s="82" t="s">
        <v>45</v>
      </c>
      <c r="P69" s="82" t="s">
        <v>46</v>
      </c>
    </row>
    <row r="70" spans="15:16" x14ac:dyDescent="0.25">
      <c r="O70" s="82" t="s">
        <v>100</v>
      </c>
      <c r="P70" s="82" t="s">
        <v>79</v>
      </c>
    </row>
    <row r="71" spans="15:16" x14ac:dyDescent="0.25">
      <c r="O71" s="82" t="s">
        <v>94</v>
      </c>
      <c r="P71" s="82" t="s">
        <v>95</v>
      </c>
    </row>
    <row r="72" spans="15:16" x14ac:dyDescent="0.25">
      <c r="O72" s="82" t="s">
        <v>49</v>
      </c>
      <c r="P72" s="82" t="s">
        <v>102</v>
      </c>
    </row>
    <row r="73" spans="15:16" x14ac:dyDescent="0.25">
      <c r="O73" s="82" t="s">
        <v>30</v>
      </c>
      <c r="P73" s="82" t="s">
        <v>64</v>
      </c>
    </row>
    <row r="74" spans="15:16" x14ac:dyDescent="0.25">
      <c r="O74" s="80" t="s">
        <v>65</v>
      </c>
      <c r="P74" s="80" t="s">
        <v>66</v>
      </c>
    </row>
    <row r="75" spans="15:16" x14ac:dyDescent="0.25">
      <c r="O75" s="82" t="s">
        <v>31</v>
      </c>
      <c r="P75" s="82" t="s">
        <v>38</v>
      </c>
    </row>
    <row r="76" spans="15:16" x14ac:dyDescent="0.25">
      <c r="O76" s="82" t="s">
        <v>32</v>
      </c>
      <c r="P76" s="82" t="s">
        <v>74</v>
      </c>
    </row>
    <row r="77" spans="15:16" x14ac:dyDescent="0.25">
      <c r="O77" s="82" t="s">
        <v>34</v>
      </c>
      <c r="P77" s="82" t="s">
        <v>96</v>
      </c>
    </row>
    <row r="78" spans="15:16" x14ac:dyDescent="0.25">
      <c r="O78" s="82" t="s">
        <v>33</v>
      </c>
      <c r="P78" s="82" t="s">
        <v>69</v>
      </c>
    </row>
    <row r="79" spans="15:16" x14ac:dyDescent="0.25">
      <c r="O79" s="82" t="s">
        <v>67</v>
      </c>
      <c r="P79" s="82" t="s">
        <v>68</v>
      </c>
    </row>
    <row r="80" spans="15:16" x14ac:dyDescent="0.25">
      <c r="O80" s="82" t="s">
        <v>35</v>
      </c>
      <c r="P80" s="82" t="s">
        <v>70</v>
      </c>
    </row>
    <row r="81" spans="15:16" x14ac:dyDescent="0.25">
      <c r="O81" s="82" t="s">
        <v>36</v>
      </c>
      <c r="P81" s="82" t="s">
        <v>71</v>
      </c>
    </row>
  </sheetData>
  <sortState ref="A7:F10">
    <sortCondition ref="F7:F1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Turnier</vt:lpstr>
      <vt:lpstr>Spielplan Für Halle</vt:lpstr>
      <vt:lpstr>Veranstalter</vt:lpstr>
      <vt:lpstr>Vereinskürzel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</dc:creator>
  <cp:lastModifiedBy>Wuernschimmel Oliver</cp:lastModifiedBy>
  <cp:lastPrinted>2017-01-15T10:30:53Z</cp:lastPrinted>
  <dcterms:created xsi:type="dcterms:W3CDTF">2014-08-15T08:35:43Z</dcterms:created>
  <dcterms:modified xsi:type="dcterms:W3CDTF">2018-11-08T13:49:11Z</dcterms:modified>
</cp:coreProperties>
</file>